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AlgorithmName="SHA-512" workbookHashValue="ISeQYsAm10iBqYr3rWGr6Zjco1ZMpWs2UWhkhqEfvgy8oZyJQTu+M4Btik43oaOGgll255kYT2bda8rsMNYpqQ==" workbookSaltValue="ErfXxomFTmeSyL3U/Eh6ow==" workbookSpinCount="100000" lockStructure="1"/>
  <bookViews>
    <workbookView xWindow="-120" yWindow="-120" windowWidth="29040" windowHeight="15840" tabRatio="871" firstSheet="2" activeTab="2"/>
  </bookViews>
  <sheets>
    <sheet name="HilfstabelleSD" sheetId="3" state="hidden" r:id="rId1"/>
    <sheet name="Datenquelle" sheetId="4" state="hidden" r:id="rId2"/>
    <sheet name="Kennzahlenbogen" sheetId="5" r:id="rId3"/>
    <sheet name="HilfstabelleKB" sheetId="7" state="hidden" r:id="rId4"/>
    <sheet name="Berechnung1" sheetId="16" state="hidden" r:id="rId5"/>
  </sheets>
  <definedNames>
    <definedName name="_xlnm._FilterDatabase" localSheetId="1" hidden="1">Datenquelle!$A$5:$F$6</definedName>
    <definedName name="_xlnm.Print_Area" localSheetId="2">Kennzahlenbogen!$A$1:$Q$47</definedName>
    <definedName name="_xlnm.Print_Titles" localSheetId="2">Kennzahlenbogen!$15:$16</definedName>
    <definedName name="_xlnm.Print_Titles">Kennzahlenbogen!$15:$16</definedName>
    <definedName name="myItem" localSheetId="4">OFFSET(Berechnung1!myItemList,0,0,COUNTA(Berechnung1!myItemList),1)</definedName>
    <definedName name="myItem">OFFSET(myItemList,0,0,COUNTA(myItemList),1)</definedName>
    <definedName name="myItemList" localSheetId="4">INDEX(Datenquelle!#REF!,0,MATCH(Datenquelle!#REF!,Datenquelle!#REF!,0))</definedName>
    <definedName name="Reg.Nr.">Datenquelle!$A$6:$A$6</definedName>
    <definedName name="Zentrum">Datenquelle!$A$6:$A$6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5" l="1"/>
  <c r="P30" i="5"/>
  <c r="P27" i="5"/>
  <c r="P28" i="5" s="1"/>
  <c r="Q23" i="5"/>
  <c r="M31" i="16" s="1"/>
  <c r="C17" i="7" l="1"/>
  <c r="B17" i="7"/>
  <c r="C16" i="7"/>
  <c r="B16" i="7"/>
  <c r="C15" i="7"/>
  <c r="B15" i="7"/>
  <c r="O40" i="16"/>
  <c r="H17" i="7" s="1"/>
  <c r="O37" i="16"/>
  <c r="H16" i="7" s="1"/>
  <c r="O34" i="16"/>
  <c r="H15" i="7" s="1"/>
  <c r="O31" i="16"/>
  <c r="H14" i="7" s="1"/>
  <c r="O28" i="16"/>
  <c r="H13" i="7" s="1"/>
  <c r="O25" i="16"/>
  <c r="H12" i="7" s="1"/>
  <c r="G17" i="7"/>
  <c r="G16" i="7"/>
  <c r="G15" i="7"/>
  <c r="G14" i="7"/>
  <c r="G13" i="7"/>
  <c r="G12" i="7"/>
  <c r="F17" i="7"/>
  <c r="F16" i="7"/>
  <c r="F15" i="7"/>
  <c r="F14" i="7"/>
  <c r="F13" i="7"/>
  <c r="F12" i="7"/>
  <c r="Q20" i="5"/>
  <c r="M28" i="16" s="1"/>
  <c r="Q17" i="5"/>
  <c r="L31" i="16"/>
  <c r="L28" i="16"/>
  <c r="L25" i="16"/>
  <c r="B14" i="7"/>
  <c r="B13" i="7"/>
  <c r="B12" i="7"/>
  <c r="B3" i="7"/>
  <c r="B2" i="7"/>
  <c r="A3" i="4"/>
  <c r="B2" i="3"/>
  <c r="B1" i="3"/>
  <c r="E3" i="4" l="1" a="1"/>
  <c r="E3" i="4" s="1"/>
  <c r="D13" i="5" s="1"/>
  <c r="D3" i="4" a="1"/>
  <c r="D3" i="4" s="1"/>
  <c r="C3" i="4" a="1"/>
  <c r="C3" i="4" s="1"/>
  <c r="D11" i="5" s="1"/>
  <c r="F3" i="4" a="1"/>
  <c r="F3" i="4" s="1"/>
  <c r="T5" i="5" l="1"/>
  <c r="M25" i="16" l="1"/>
  <c r="P31" i="5" l="1"/>
  <c r="D16" i="7" l="1"/>
  <c r="Q29" i="5"/>
  <c r="M37" i="16" s="1"/>
  <c r="L37" i="16"/>
  <c r="N28" i="16"/>
  <c r="E13" i="7" s="1"/>
  <c r="D15" i="7" l="1"/>
  <c r="B3" i="4" a="1"/>
  <c r="B3" i="4" s="1"/>
  <c r="D9" i="5" s="1"/>
  <c r="L34" i="16" l="1"/>
  <c r="Q26" i="5"/>
  <c r="D7" i="5"/>
  <c r="P34" i="5"/>
  <c r="D17" i="7" s="1"/>
  <c r="L40" i="16" l="1"/>
  <c r="Q32" i="5"/>
  <c r="M40" i="16" s="1"/>
  <c r="N40" i="16" s="1"/>
  <c r="E17" i="7" s="1"/>
  <c r="N37" i="16"/>
  <c r="E16" i="7" s="1"/>
  <c r="M34" i="16"/>
  <c r="N34" i="16" s="1"/>
  <c r="E15" i="7" s="1"/>
  <c r="J13" i="5"/>
  <c r="B3" i="3" s="1"/>
  <c r="A6" i="3"/>
  <c r="N25" i="16"/>
  <c r="E12" i="7" s="1"/>
  <c r="N31" i="16"/>
  <c r="E14" i="7" s="1"/>
  <c r="H6" i="16" l="1"/>
  <c r="H9" i="16" s="1"/>
  <c r="D6" i="16"/>
  <c r="G6" i="16"/>
  <c r="G9" i="16" s="1"/>
  <c r="F6" i="16"/>
  <c r="F9" i="16" s="1"/>
  <c r="C6" i="16"/>
  <c r="C9" i="16" s="1"/>
  <c r="E6" i="16"/>
  <c r="E9" i="16" s="1"/>
  <c r="E37" i="5" l="1"/>
  <c r="E41" i="5"/>
  <c r="E40" i="5"/>
  <c r="D10" i="16"/>
  <c r="K6" i="16"/>
  <c r="D9" i="16"/>
  <c r="K9" i="16" s="1"/>
  <c r="E10" i="16"/>
  <c r="E7" i="16"/>
  <c r="D7" i="16"/>
  <c r="G10" i="16"/>
  <c r="E11" i="16"/>
  <c r="I6" i="16"/>
  <c r="G7" i="16"/>
  <c r="G8" i="16" s="1"/>
  <c r="H10" i="16"/>
  <c r="F40" i="5" l="1"/>
  <c r="F37" i="5"/>
  <c r="F39" i="5"/>
  <c r="E38" i="5"/>
  <c r="I10" i="16"/>
  <c r="G11" i="16"/>
  <c r="I11" i="16" s="1"/>
  <c r="I7" i="16"/>
  <c r="E8" i="16"/>
  <c r="I8" i="16" s="1"/>
  <c r="I9" i="16"/>
  <c r="G39" i="5" l="1"/>
</calcChain>
</file>

<file path=xl/comments1.xml><?xml version="1.0" encoding="utf-8"?>
<comments xmlns="http://schemas.openxmlformats.org/spreadsheetml/2006/main">
  <authors>
    <author>Autor</author>
  </authors>
  <commentList>
    <comment ref="D5" authorId="0">
      <text>
        <r>
          <rPr>
            <sz val="8"/>
            <color indexed="81"/>
            <rFont val="Arial"/>
            <family val="2"/>
          </rPr>
          <t>Bitte Reg.-Nr. auswählen, und dann die grauen Felder ausfüllen.</t>
        </r>
      </text>
    </comment>
    <comment ref="F5" authorId="0">
      <text>
        <r>
          <rPr>
            <sz val="9"/>
            <color indexed="81"/>
            <rFont val="Arial"/>
            <family val="2"/>
          </rPr>
          <t>Name, Vorname</t>
        </r>
      </text>
    </comment>
    <comment ref="J5" authorId="0">
      <text>
        <r>
          <rPr>
            <sz val="9"/>
            <color indexed="81"/>
            <rFont val="Arial"/>
            <family val="2"/>
          </rPr>
          <t>Format: tt.mm.jjjj</t>
        </r>
      </text>
    </comment>
    <comment ref="A15" authorId="0">
      <text>
        <r>
          <rPr>
            <sz val="9"/>
            <color indexed="81"/>
            <rFont val="Arial"/>
            <family val="2"/>
          </rPr>
          <t>KN = Kennzahl</t>
        </r>
      </text>
    </comment>
    <comment ref="O15" authorId="0">
      <text>
        <r>
          <rPr>
            <sz val="9"/>
            <color indexed="81"/>
            <rFont val="Arial"/>
            <family val="2"/>
          </rPr>
          <t>Bitte zuerst graue Felder Ist-Werte ausfüllen.</t>
        </r>
      </text>
    </comment>
    <comment ref="R16" authorId="0">
      <text>
        <r>
          <rPr>
            <sz val="8"/>
            <color indexed="81"/>
            <rFont val="Arial"/>
            <family val="2"/>
          </rPr>
          <t>Wenn Zelle grau, bitte Begründung angeben.</t>
        </r>
      </text>
    </comment>
    <comment ref="P27" authorId="0">
      <text>
        <r>
          <rPr>
            <sz val="9"/>
            <color indexed="81"/>
            <rFont val="Arial"/>
            <family val="2"/>
          </rPr>
          <t>Übertrag erfolgt aus 
Anzahl KN 1</t>
        </r>
      </text>
    </comment>
    <comment ref="P30" authorId="0">
      <text>
        <r>
          <rPr>
            <sz val="9"/>
            <color indexed="81"/>
            <rFont val="Arial"/>
            <family val="2"/>
          </rPr>
          <t>Übertrag erfolgt aus 
Anzahl KN 1</t>
        </r>
      </text>
    </comment>
    <comment ref="P33" authorId="0">
      <text>
        <r>
          <rPr>
            <sz val="9"/>
            <color indexed="81"/>
            <rFont val="Arial"/>
            <family val="2"/>
          </rPr>
          <t>Übertrag erfolgt aus 
Anzahl KN 1</t>
        </r>
      </text>
    </comment>
  </commentList>
</comments>
</file>

<file path=xl/sharedStrings.xml><?xml version="1.0" encoding="utf-8"?>
<sst xmlns="http://schemas.openxmlformats.org/spreadsheetml/2006/main" count="169" uniqueCount="123">
  <si>
    <t>Ansprechpartner</t>
  </si>
  <si>
    <t>Erstelldatum</t>
  </si>
  <si>
    <t>Datum Erstzertifizierung</t>
  </si>
  <si>
    <t>Bundesland / Land</t>
  </si>
  <si>
    <t>Reg.-Nr.</t>
  </si>
  <si>
    <t>Bundesland</t>
  </si>
  <si>
    <t>Nicht gelistet</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</si>
  <si>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</si>
  <si>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</si>
  <si>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</si>
  <si>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</si>
  <si>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</si>
  <si>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</si>
  <si>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</si>
  <si>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</si>
  <si>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</si>
  <si>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</si>
  <si>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</si>
  <si>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</si>
  <si>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</si>
  <si>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</si>
  <si>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</si>
  <si>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</si>
  <si>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</si>
  <si>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</si>
  <si>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Anzahl</t>
  </si>
  <si>
    <t>Nenner</t>
  </si>
  <si>
    <t>%</t>
  </si>
  <si>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</si>
  <si>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</si>
  <si>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</si>
  <si>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</si>
  <si>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</si>
  <si>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</si>
  <si>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</si>
  <si>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</si>
  <si>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</si>
  <si>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</si>
  <si>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</si>
  <si>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</si>
  <si>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</si>
  <si>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</si>
  <si>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</si>
  <si>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</si>
  <si>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</si>
  <si>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Pflicht Berechnung</t>
  </si>
  <si>
    <t>I.O.</t>
  </si>
  <si>
    <t>I.O. (Plausibilität unklar)</t>
  </si>
  <si>
    <t>Sollvorgabe nicht erfüllt</t>
  </si>
  <si>
    <t>Summe</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</si>
  <si>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</si>
  <si>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</si>
  <si>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</si>
  <si>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</si>
  <si>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</si>
  <si>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</si>
  <si>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</si>
  <si>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</si>
  <si>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</si>
  <si>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</si>
  <si>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</si>
  <si>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</si>
  <si>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</si>
  <si>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4</t>
  </si>
  <si>
    <t>5</t>
  </si>
  <si>
    <t>6</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</si>
  <si>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</si>
  <si>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</si>
  <si>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Land</t>
  </si>
  <si>
    <t>Reg. Nr.</t>
  </si>
  <si>
    <t>Strasse / PLZ / Ort</t>
  </si>
  <si>
    <t xml:space="preserve">     Erstelldatum</t>
  </si>
  <si>
    <t>Standort</t>
  </si>
  <si>
    <t>1</t>
  </si>
  <si>
    <t>Kennzahlenbogen Einheit</t>
  </si>
  <si>
    <t>3</t>
  </si>
  <si>
    <t>Ausnahme (Plausibilität unklar)</t>
  </si>
  <si>
    <t>Summe Plausibilität unklar</t>
  </si>
  <si>
    <t>Optional Berechnung</t>
  </si>
  <si>
    <t>optional - I.O.</t>
  </si>
  <si>
    <t>optional - I.O. (Plausibilität unklar)</t>
  </si>
  <si>
    <t>optional - Sollvorgabe nicht erfüllt</t>
  </si>
  <si>
    <t>optional - unvollständig</t>
  </si>
  <si>
    <t>optional - inkorrekt</t>
  </si>
  <si>
    <t>optional - Ausnahme (Plausibilität unklar)</t>
  </si>
  <si>
    <t>2</t>
  </si>
  <si>
    <t>Zentrum</t>
  </si>
  <si>
    <t>Einrichtung 1</t>
  </si>
  <si>
    <t>Bearbeitungs-qualität</t>
  </si>
  <si>
    <t>Der Zähler ist immer eine Teilmenge des Nenners.</t>
  </si>
  <si>
    <t>Anmerkung:</t>
  </si>
  <si>
    <t>Im Sinne einer gendergerechten Sprache verwenden wir für die Begriffe „Patientinnen“, „Patienten“, „Patient*innen“ die Bezeichnung „Pat.“, die ausdrücklich jede Geschlechtszuschreibung (weiblich, männlich, divers) einschließt.</t>
  </si>
  <si>
    <t xml:space="preserve"> In Ordnung</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</si>
  <si>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</si>
  <si>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Stand 22.11.2021</t>
  </si>
  <si>
    <t>Anzahl Fälle, die im MTB vorgestellt wurden</t>
  </si>
  <si>
    <t>Derzeit keine Vorgaben</t>
  </si>
  <si>
    <t>Erfahrung in der molekularpathologischen Analyse (WGS, WES oder NGS Multigen-Panel (mind. 1 Mbp))</t>
  </si>
  <si>
    <t>Anzahl Kooperationen mit externen zertifizierten Zentren</t>
  </si>
  <si>
    <t>Möglichst viele Kooperationen mit externen zertifizierten Zentren</t>
  </si>
  <si>
    <t>Anteil externe Patientinnen und Patienten im MTB</t>
  </si>
  <si>
    <t>Adäquate Rate von extern zugewiesenen Pat.</t>
  </si>
  <si>
    <t>Pat., die in MTB vorgestellt wurden</t>
  </si>
  <si>
    <t>Studienquote</t>
  </si>
  <si>
    <t>Pat., die im MTB vorgestellt wurden</t>
  </si>
  <si>
    <t>Off-label-use</t>
  </si>
  <si>
    <t>Erstzertifizierung</t>
  </si>
  <si>
    <t xml:space="preserve">       Datum Erstzertifizierung</t>
  </si>
  <si>
    <t>Pat. des Nenners, für die eine Off-label-use Therapie empfohlen wurde</t>
  </si>
  <si>
    <t>Kennzahlenbogen Zentren für Personalisierte Medizin</t>
  </si>
  <si>
    <t>Vorstellungen im Molekularen Tumorboard (MTB)</t>
  </si>
  <si>
    <t>≥ 350</t>
  </si>
  <si>
    <t>Möglichst viele vorgestellte Fälle im MTB</t>
  </si>
  <si>
    <t>Adäquate Erfahrung molekularpathologische Analyse</t>
  </si>
  <si>
    <t>Pat. des Nenners, die von extern zugewiesen wurden (nicht von zertifizierten Zentren am Standort)</t>
  </si>
  <si>
    <t>Anzahl molekularpathologische Analysen und klinisch-
diagnostische Auswertungen (WGS, WES oder NGS Multigen-Panel (mind. 1 Mbp))</t>
  </si>
  <si>
    <t xml:space="preserve">            Sollvorgabe nicht erfüllt</t>
  </si>
  <si>
    <t>≥ 250</t>
  </si>
  <si>
    <t>Möglichst häufig Empfehlung für Studieneinschluss Phase I-III</t>
  </si>
  <si>
    <t>Pat. des Nenners, für die ein Studieneinschluss in eine Phase 
I - III - Studie empfohlen wurde</t>
  </si>
  <si>
    <t>Anlage EB A2.1 (Auditjahr 2023 / Kennzahlenjahr 2022)</t>
  </si>
  <si>
    <t>&lt; 5</t>
  </si>
  <si>
    <t>&lt;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</si>
</sst>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76"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11"/>
      <name val="Calibri"/>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b/>
      <sz val="9"/>
      <color indexed="8"/>
      <name val="Arial"/>
      <family val="2"/>
    </font>
    <font>
      <sz val="10"/>
      <color rgb="FFFF0000"/>
      <name val="Arial"/>
      <family val="2"/>
    </font>
    <font>
      <sz val="8"/>
      <name val="Arial Narrow"/>
      <family val="2"/>
    </font>
    <font>
      <sz val="8"/>
      <color theme="1"/>
      <name val="Calibri"/>
      <family val="2"/>
    </font>
    <font>
      <sz val="11"/>
      <color theme="1"/>
      <name val="Calibri"/>
      <family val="2"/>
    </font>
    <font>
      <b/>
      <sz val="10"/>
      <color rgb="FFFF0000"/>
      <name val="Arial"/>
      <family val="2"/>
    </font>
    <font>
      <b/>
      <sz val="12"/>
      <color rgb="FFFF0000"/>
      <name val="Arial"/>
      <family val="2"/>
    </font>
    <font>
      <sz val="11"/>
      <color indexed="8"/>
      <name val="Arial"/>
      <family val="2"/>
    </font>
    <font>
      <u/>
      <sz val="10"/>
      <color indexed="12"/>
      <name val="Arial"/>
      <family val="2"/>
    </font>
  </fonts>
  <fills count="73">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34998626667073579"/>
        <bgColor indexed="64"/>
      </patternFill>
    </fill>
    <fill>
      <patternFill patternType="solid">
        <fgColor rgb="FFDCE6F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BFBFB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gray0625">
        <fgColor rgb="FF808080"/>
      </patternFill>
    </fill>
  </fills>
  <borders count="48">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s>
  <cellStyleXfs count="1172">
    <xf numFmtId="0" fontId="0" fillId="0" borderId="0"/>
    <xf numFmtId="0" fontId="34" fillId="3" borderId="0" applyNumberFormat="0" applyBorder="0" applyAlignment="0" applyProtection="0"/>
    <xf numFmtId="0" fontId="34" fillId="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4" fillId="3" borderId="0" applyNumberFormat="0" applyBorder="0" applyAlignment="0" applyProtection="0"/>
    <xf numFmtId="0" fontId="34" fillId="32"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4" fillId="3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4" fillId="3" borderId="0" applyNumberFormat="0" applyBorder="0" applyAlignment="0" applyProtection="0"/>
    <xf numFmtId="0" fontId="34" fillId="34" borderId="0" applyNumberFormat="0" applyBorder="0" applyAlignment="0" applyProtection="0"/>
    <xf numFmtId="0" fontId="34"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4"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4" fillId="15" borderId="0" applyNumberFormat="0" applyBorder="0" applyAlignment="0" applyProtection="0"/>
    <xf numFmtId="0" fontId="34" fillId="37"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4" fillId="3" borderId="0" applyNumberFormat="0" applyBorder="0" applyAlignment="0" applyProtection="0"/>
    <xf numFmtId="0" fontId="34" fillId="38" borderId="0" applyNumberFormat="0" applyBorder="0" applyAlignment="0" applyProtection="0"/>
    <xf numFmtId="0" fontId="34"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4" fillId="6" borderId="0" applyNumberFormat="0" applyBorder="0" applyAlignment="0" applyProtection="0"/>
    <xf numFmtId="0" fontId="34" fillId="39"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5" fillId="3" borderId="0" applyNumberFormat="0" applyBorder="0" applyAlignment="0" applyProtection="0"/>
    <xf numFmtId="0" fontId="35" fillId="40"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35" fillId="4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5" fillId="4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5" fillId="3" borderId="0" applyNumberFormat="0" applyBorder="0" applyAlignment="0" applyProtection="0"/>
    <xf numFmtId="0" fontId="35" fillId="44"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35" fillId="6" borderId="0" applyNumberFormat="0" applyBorder="0" applyAlignment="0" applyProtection="0"/>
    <xf numFmtId="0" fontId="35" fillId="2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5" fillId="21" borderId="0" applyNumberFormat="0" applyBorder="0" applyAlignment="0" applyProtection="0"/>
    <xf numFmtId="0" fontId="11" fillId="21"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19" borderId="0" applyNumberFormat="0" applyBorder="0" applyAlignment="0" applyProtection="0"/>
    <xf numFmtId="0" fontId="35" fillId="21" borderId="0" applyNumberFormat="0" applyBorder="0" applyAlignment="0" applyProtection="0"/>
    <xf numFmtId="0" fontId="35" fillId="47" borderId="0" applyNumberFormat="0" applyBorder="0" applyAlignment="0" applyProtection="0"/>
    <xf numFmtId="0" fontId="11" fillId="22" borderId="0" applyNumberFormat="0" applyBorder="0" applyAlignment="0" applyProtection="0"/>
    <xf numFmtId="0" fontId="35" fillId="23" borderId="0" applyNumberFormat="0" applyBorder="0" applyAlignment="0" applyProtection="0"/>
    <xf numFmtId="0" fontId="35" fillId="22" borderId="0" applyNumberFormat="0" applyBorder="0" applyAlignment="0" applyProtection="0"/>
    <xf numFmtId="0" fontId="11" fillId="24" borderId="0" applyNumberFormat="0" applyBorder="0" applyAlignment="0" applyProtection="0"/>
    <xf numFmtId="0" fontId="35" fillId="18" borderId="0" applyNumberFormat="0" applyBorder="0" applyAlignment="0" applyProtection="0"/>
    <xf numFmtId="0" fontId="11" fillId="18"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25" borderId="0" applyNumberFormat="0" applyBorder="0" applyAlignment="0" applyProtection="0"/>
    <xf numFmtId="0" fontId="35" fillId="18"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6" fillId="10" borderId="2" applyNumberFormat="0" applyAlignment="0" applyProtection="0"/>
    <xf numFmtId="0" fontId="36" fillId="15" borderId="2" applyNumberFormat="0" applyAlignment="0" applyProtection="0"/>
    <xf numFmtId="0" fontId="37" fillId="15" borderId="37" applyNumberFormat="0" applyAlignment="0" applyProtection="0"/>
    <xf numFmtId="0" fontId="36" fillId="15" borderId="2" applyNumberFormat="0" applyAlignment="0" applyProtection="0"/>
    <xf numFmtId="0" fontId="5" fillId="15" borderId="2" applyNumberFormat="0" applyAlignment="0" applyProtection="0"/>
    <xf numFmtId="0" fontId="5" fillId="15" borderId="2" applyNumberFormat="0" applyAlignment="0" applyProtection="0"/>
    <xf numFmtId="0" fontId="37" fillId="52" borderId="37" applyNumberFormat="0" applyAlignment="0" applyProtection="0"/>
    <xf numFmtId="0" fontId="37" fillId="52" borderId="37" applyNumberFormat="0" applyAlignment="0" applyProtection="0"/>
    <xf numFmtId="0" fontId="37" fillId="10" borderId="37" applyNumberFormat="0" applyAlignment="0" applyProtection="0"/>
    <xf numFmtId="0" fontId="36" fillId="10" borderId="2" applyNumberFormat="0" applyAlignment="0" applyProtection="0"/>
    <xf numFmtId="0" fontId="5" fillId="10" borderId="2" applyNumberFormat="0" applyAlignment="0" applyProtection="0"/>
    <xf numFmtId="0" fontId="5" fillId="10" borderId="2" applyNumberFormat="0" applyAlignment="0" applyProtection="0"/>
    <xf numFmtId="0" fontId="37" fillId="15" borderId="37" applyNumberFormat="0" applyAlignment="0" applyProtection="0"/>
    <xf numFmtId="0" fontId="36" fillId="10" borderId="2" applyNumberFormat="0" applyAlignment="0" applyProtection="0"/>
    <xf numFmtId="0" fontId="5" fillId="10" borderId="2" applyNumberFormat="0" applyAlignment="0" applyProtection="0"/>
    <xf numFmtId="0" fontId="5" fillId="10" borderId="2" applyNumberFormat="0" applyAlignment="0" applyProtection="0"/>
    <xf numFmtId="0" fontId="36" fillId="15" borderId="2" applyNumberFormat="0" applyAlignment="0" applyProtection="0"/>
    <xf numFmtId="0" fontId="37" fillId="15" borderId="37" applyNumberFormat="0" applyAlignment="0" applyProtection="0"/>
    <xf numFmtId="0" fontId="36" fillId="15" borderId="2" applyNumberFormat="0" applyAlignment="0" applyProtection="0"/>
    <xf numFmtId="0" fontId="5" fillId="15" borderId="2" applyNumberFormat="0" applyAlignment="0" applyProtection="0"/>
    <xf numFmtId="0" fontId="5" fillId="15" borderId="2"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37" fillId="15" borderId="37" applyNumberFormat="0" applyAlignment="0" applyProtection="0"/>
    <xf numFmtId="0" fontId="12" fillId="15" borderId="1" applyNumberFormat="0" applyAlignment="0" applyProtection="0"/>
    <xf numFmtId="0" fontId="36" fillId="15" borderId="2" applyNumberFormat="0" applyAlignment="0" applyProtection="0"/>
    <xf numFmtId="0" fontId="37" fillId="15" borderId="37" applyNumberFormat="0" applyAlignment="0" applyProtection="0"/>
    <xf numFmtId="0" fontId="5" fillId="15" borderId="2" applyNumberFormat="0" applyAlignment="0" applyProtection="0"/>
    <xf numFmtId="0" fontId="5" fillId="15" borderId="2" applyNumberFormat="0" applyAlignment="0" applyProtection="0"/>
    <xf numFmtId="0" fontId="37" fillId="15" borderId="37" applyNumberFormat="0" applyAlignment="0" applyProtection="0"/>
    <xf numFmtId="0" fontId="37" fillId="15" borderId="37" applyNumberFormat="0" applyAlignment="0" applyProtection="0"/>
    <xf numFmtId="0" fontId="12" fillId="15" borderId="1" applyNumberFormat="0" applyAlignment="0" applyProtection="0"/>
    <xf numFmtId="0" fontId="21" fillId="5" borderId="0" applyNumberFormat="0" applyBorder="0" applyAlignment="0" applyProtection="0"/>
    <xf numFmtId="0" fontId="21" fillId="5" borderId="0" applyNumberFormat="0" applyBorder="0" applyAlignment="0" applyProtection="0"/>
    <xf numFmtId="0" fontId="39" fillId="10" borderId="38" applyNumberFormat="0" applyAlignment="0" applyProtection="0"/>
    <xf numFmtId="0" fontId="39" fillId="15" borderId="38" applyNumberFormat="0" applyAlignment="0" applyProtection="0"/>
    <xf numFmtId="0" fontId="39" fillId="52" borderId="38" applyNumberFormat="0" applyAlignment="0" applyProtection="0"/>
    <xf numFmtId="0" fontId="39" fillId="52" borderId="38" applyNumberFormat="0" applyAlignment="0" applyProtection="0"/>
    <xf numFmtId="0" fontId="39" fillId="10" borderId="38" applyNumberFormat="0" applyAlignment="0" applyProtection="0"/>
    <xf numFmtId="0" fontId="39" fillId="10" borderId="38" applyNumberFormat="0" applyAlignment="0" applyProtection="0"/>
    <xf numFmtId="0" fontId="39" fillId="10" borderId="38" applyNumberFormat="0" applyAlignment="0" applyProtection="0"/>
    <xf numFmtId="0" fontId="39" fillId="15" borderId="38" applyNumberFormat="0" applyAlignment="0" applyProtection="0"/>
    <xf numFmtId="0" fontId="13" fillId="15" borderId="3" applyNumberFormat="0" applyAlignment="0" applyProtection="0"/>
    <xf numFmtId="0" fontId="13" fillId="15" borderId="3" applyNumberFormat="0" applyAlignment="0" applyProtection="0"/>
    <xf numFmtId="0" fontId="13" fillId="15" borderId="3" applyNumberFormat="0" applyAlignment="0" applyProtection="0"/>
    <xf numFmtId="0" fontId="39" fillId="15" borderId="38" applyNumberFormat="0" applyAlignment="0" applyProtection="0"/>
    <xf numFmtId="0" fontId="13" fillId="15" borderId="3" applyNumberFormat="0" applyAlignment="0" applyProtection="0"/>
    <xf numFmtId="0" fontId="39" fillId="15" borderId="38" applyNumberFormat="0" applyAlignment="0" applyProtection="0"/>
    <xf numFmtId="0" fontId="13" fillId="15" borderId="3" applyNumberFormat="0" applyAlignment="0" applyProtection="0"/>
    <xf numFmtId="0" fontId="13" fillId="15" borderId="3" applyNumberFormat="0" applyAlignment="0" applyProtection="0"/>
    <xf numFmtId="0" fontId="40" fillId="54" borderId="39" applyNumberFormat="0" applyAlignment="0" applyProtection="0"/>
    <xf numFmtId="0" fontId="22" fillId="26" borderId="4" applyNumberFormat="0" applyAlignment="0" applyProtection="0"/>
    <xf numFmtId="0" fontId="22" fillId="26" borderId="4" applyNumberFormat="0" applyAlignment="0" applyProtection="0"/>
    <xf numFmtId="0" fontId="40" fillId="54" borderId="5" applyNumberFormat="0" applyAlignment="0" applyProtection="0"/>
    <xf numFmtId="0" fontId="40" fillId="54" borderId="39" applyNumberFormat="0" applyAlignment="0" applyProtection="0"/>
    <xf numFmtId="0" fontId="40" fillId="54" borderId="39" applyNumberFormat="0" applyAlignment="0" applyProtection="0"/>
    <xf numFmtId="0" fontId="40" fillId="54" borderId="5" applyNumberFormat="0" applyAlignment="0" applyProtection="0"/>
    <xf numFmtId="0" fontId="40" fillId="54" borderId="4" applyNumberFormat="0" applyAlignment="0" applyProtection="0"/>
    <xf numFmtId="0" fontId="41" fillId="55" borderId="38"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42" fillId="0" borderId="7"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40" applyNumberFormat="0" applyFill="0" applyAlignment="0" applyProtection="0"/>
    <xf numFmtId="0" fontId="42" fillId="0" borderId="40"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2"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2" fillId="0" borderId="6" applyNumberFormat="0" applyFill="0" applyAlignment="0" applyProtection="0"/>
    <xf numFmtId="0" fontId="5" fillId="0" borderId="6" applyNumberFormat="0" applyFill="0" applyAlignment="0" applyProtection="0"/>
    <xf numFmtId="0" fontId="42" fillId="0" borderId="6" applyNumberFormat="0" applyFill="0" applyAlignment="0" applyProtection="0"/>
    <xf numFmtId="0" fontId="5" fillId="0" borderId="6"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3" fillId="7" borderId="0" applyNumberFormat="0" applyBorder="0" applyAlignment="0" applyProtection="0"/>
    <xf numFmtId="0" fontId="23" fillId="7"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17" fillId="0" borderId="8"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28" fillId="0" borderId="9"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28" fillId="0" borderId="9" applyNumberFormat="0" applyFill="0" applyAlignment="0" applyProtection="0"/>
    <xf numFmtId="0" fontId="17" fillId="0" borderId="8" applyNumberFormat="0" applyFill="0" applyAlignment="0" applyProtection="0"/>
    <xf numFmtId="0" fontId="20" fillId="0" borderId="10" applyNumberFormat="0" applyFill="0" applyAlignment="0" applyProtection="0"/>
    <xf numFmtId="0" fontId="47" fillId="0" borderId="11" applyNumberFormat="0" applyFill="0" applyAlignment="0" applyProtection="0"/>
    <xf numFmtId="0" fontId="47" fillId="0" borderId="12" applyNumberFormat="0" applyFill="0" applyAlignment="0" applyProtection="0"/>
    <xf numFmtId="0" fontId="29" fillId="0" borderId="12" applyNumberFormat="0" applyFill="0" applyAlignment="0" applyProtection="0"/>
    <xf numFmtId="0" fontId="48" fillId="0" borderId="42" applyNumberFormat="0" applyFill="0" applyAlignment="0" applyProtection="0"/>
    <xf numFmtId="0" fontId="48" fillId="0" borderId="42" applyNumberFormat="0" applyFill="0" applyAlignment="0" applyProtection="0"/>
    <xf numFmtId="0" fontId="29" fillId="0" borderId="11" applyNumberFormat="0" applyFill="0" applyAlignment="0" applyProtection="0"/>
    <xf numFmtId="0" fontId="20" fillId="0" borderId="10" applyNumberFormat="0" applyFill="0" applyAlignment="0" applyProtection="0"/>
    <xf numFmtId="0" fontId="18" fillId="0" borderId="13" applyNumberFormat="0" applyFill="0" applyAlignment="0" applyProtection="0"/>
    <xf numFmtId="0" fontId="49" fillId="0" borderId="14" applyNumberFormat="0" applyFill="0" applyAlignment="0" applyProtection="0"/>
    <xf numFmtId="0" fontId="49" fillId="0" borderId="15" applyNumberFormat="0" applyFill="0" applyAlignment="0" applyProtection="0"/>
    <xf numFmtId="0" fontId="30" fillId="0" borderId="15" applyNumberFormat="0" applyFill="0" applyAlignment="0" applyProtection="0"/>
    <xf numFmtId="0" fontId="50" fillId="0" borderId="43" applyNumberFormat="0" applyFill="0" applyAlignment="0" applyProtection="0"/>
    <xf numFmtId="0" fontId="50" fillId="0" borderId="43" applyNumberFormat="0" applyFill="0" applyAlignment="0" applyProtection="0"/>
    <xf numFmtId="0" fontId="30" fillId="0" borderId="14"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0" applyNumberFormat="0" applyFill="0" applyBorder="0" applyAlignment="0" applyProtection="0"/>
    <xf numFmtId="0" fontId="18" fillId="0" borderId="0" applyNumberFormat="0" applyFill="0" applyBorder="0" applyAlignment="0" applyProtection="0"/>
    <xf numFmtId="0" fontId="14" fillId="6" borderId="3" applyNumberFormat="0" applyAlignment="0" applyProtection="0"/>
    <xf numFmtId="0" fontId="24" fillId="0" borderId="16" applyNumberFormat="0" applyFill="0" applyAlignment="0" applyProtection="0"/>
    <xf numFmtId="0" fontId="24" fillId="0" borderId="16" applyNumberFormat="0" applyFill="0" applyAlignment="0" applyProtection="0"/>
    <xf numFmtId="0" fontId="52" fillId="57" borderId="0" applyNumberFormat="0" applyBorder="0" applyAlignment="0" applyProtection="0"/>
    <xf numFmtId="0" fontId="34" fillId="0" borderId="0"/>
    <xf numFmtId="0" fontId="2" fillId="58" borderId="45"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34"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34"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34"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34"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34"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34"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2" fillId="58" borderId="45" applyNumberFormat="0" applyFont="0" applyAlignment="0" applyProtection="0"/>
    <xf numFmtId="0" fontId="12"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 fillId="0" borderId="0"/>
    <xf numFmtId="0" fontId="34" fillId="0" borderId="0"/>
    <xf numFmtId="0" fontId="34" fillId="0" borderId="0"/>
    <xf numFmtId="0" fontId="53" fillId="0" borderId="0"/>
    <xf numFmtId="0" fontId="3" fillId="0" borderId="0"/>
    <xf numFmtId="0" fontId="34" fillId="0" borderId="0"/>
    <xf numFmtId="0" fontId="34" fillId="0" borderId="0"/>
    <xf numFmtId="0" fontId="5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0" borderId="0"/>
    <xf numFmtId="0" fontId="2" fillId="0" borderId="0"/>
    <xf numFmtId="0" fontId="2" fillId="0" borderId="0"/>
    <xf numFmtId="0" fontId="34" fillId="0" borderId="0"/>
    <xf numFmtId="0" fontId="3" fillId="0" borderId="0"/>
    <xf numFmtId="0" fontId="3" fillId="0" borderId="0"/>
    <xf numFmtId="0" fontId="19"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2" fillId="0" borderId="0" applyNumberFormat="0" applyFill="0" applyBorder="0" applyAlignment="0" applyProtection="0"/>
    <xf numFmtId="0" fontId="19" fillId="0" borderId="0" applyNumberFormat="0" applyFill="0" applyBorder="0" applyAlignment="0" applyProtection="0"/>
    <xf numFmtId="0" fontId="5" fillId="0" borderId="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45" fillId="0" borderId="9" applyNumberFormat="0" applyFill="0" applyAlignment="0" applyProtection="0"/>
    <xf numFmtId="0" fontId="45" fillId="0" borderId="9"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47" fillId="0" borderId="11" applyNumberFormat="0" applyFill="0" applyAlignment="0" applyProtection="0"/>
    <xf numFmtId="0" fontId="47" fillId="0" borderId="11"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49" fillId="0" borderId="14" applyNumberFormat="0" applyFill="0" applyAlignment="0" applyProtection="0"/>
    <xf numFmtId="0" fontId="49" fillId="0" borderId="1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6" fillId="0" borderId="0" applyNumberFormat="0" applyFill="0" applyBorder="0" applyAlignment="0" applyProtection="0"/>
    <xf numFmtId="0" fontId="1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0" fillId="54" borderId="39" applyNumberFormat="0" applyAlignment="0" applyProtection="0"/>
    <xf numFmtId="0" fontId="40" fillId="54" borderId="39" applyNumberFormat="0" applyAlignment="0" applyProtection="0"/>
    <xf numFmtId="0" fontId="40" fillId="54" borderId="5" applyNumberFormat="0" applyAlignment="0" applyProtection="0"/>
    <xf numFmtId="0" fontId="40" fillId="54" borderId="5" applyNumberFormat="0" applyAlignment="0" applyProtection="0"/>
    <xf numFmtId="0" fontId="40" fillId="54" borderId="39" applyNumberFormat="0" applyAlignment="0" applyProtection="0"/>
    <xf numFmtId="0" fontId="40" fillId="54" borderId="5" applyNumberFormat="0" applyAlignment="0" applyProtection="0"/>
    <xf numFmtId="0" fontId="44" fillId="56" borderId="0" applyNumberFormat="0" applyBorder="0" applyAlignment="0" applyProtection="0"/>
    <xf numFmtId="0" fontId="38" fillId="53" borderId="0" applyNumberFormat="0" applyBorder="0" applyAlignment="0" applyProtection="0"/>
    <xf numFmtId="0" fontId="51" fillId="0" borderId="44" applyNumberFormat="0" applyFill="0" applyAlignment="0" applyProtection="0"/>
    <xf numFmtId="0" fontId="35" fillId="48"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43" fontId="2" fillId="0" borderId="0" applyFont="0" applyFill="0" applyBorder="0" applyAlignment="0" applyProtection="0"/>
    <xf numFmtId="0" fontId="26" fillId="0" borderId="0"/>
    <xf numFmtId="0" fontId="26" fillId="0" borderId="0"/>
    <xf numFmtId="43" fontId="2" fillId="0" borderId="0" applyFont="0" applyFill="0" applyBorder="0" applyAlignment="0" applyProtection="0"/>
    <xf numFmtId="9" fontId="2" fillId="0" borderId="0" applyFont="0" applyFill="0" applyBorder="0" applyAlignment="0" applyProtection="0"/>
    <xf numFmtId="0" fontId="26" fillId="0" borderId="0"/>
    <xf numFmtId="9" fontId="34" fillId="0" borderId="0" applyFont="0" applyFill="0" applyBorder="0" applyAlignment="0" applyProtection="0"/>
    <xf numFmtId="0" fontId="3" fillId="0" borderId="0"/>
    <xf numFmtId="0" fontId="75" fillId="0" borderId="0" applyNumberFormat="0" applyFill="0" applyBorder="0" applyAlignment="0" applyProtection="0">
      <alignment vertical="top"/>
      <protection locked="0"/>
    </xf>
    <xf numFmtId="0" fontId="52" fillId="57" borderId="0" applyNumberFormat="0" applyBorder="0" applyAlignment="0" applyProtection="0"/>
  </cellStyleXfs>
  <cellXfs count="246">
    <xf numFmtId="0" fontId="0" fillId="0" borderId="0" xfId="0"/>
    <xf numFmtId="0" fontId="58" fillId="0" borderId="0" xfId="0" applyFont="1"/>
    <xf numFmtId="0" fontId="61" fillId="0" borderId="0" xfId="0" applyFont="1"/>
    <xf numFmtId="0" fontId="62" fillId="0" borderId="0" xfId="0" applyFont="1"/>
    <xf numFmtId="0" fontId="60" fillId="0" borderId="0" xfId="0" applyFont="1"/>
    <xf numFmtId="0" fontId="6" fillId="0" borderId="21" xfId="0" applyFont="1" applyBorder="1" applyAlignment="1" applyProtection="1">
      <alignment vertical="center" wrapText="1"/>
    </xf>
    <xf numFmtId="0" fontId="63" fillId="0" borderId="0" xfId="0" applyFont="1"/>
    <xf numFmtId="0" fontId="7" fillId="0" borderId="0" xfId="0" applyFont="1" applyFill="1" applyAlignment="1" applyProtection="1">
      <alignment vertical="center"/>
    </xf>
    <xf numFmtId="0" fontId="8" fillId="0" borderId="18" xfId="0" applyFont="1" applyBorder="1" applyAlignment="1" applyProtection="1">
      <alignment horizontal="left" vertical="center"/>
    </xf>
    <xf numFmtId="0" fontId="7" fillId="0" borderId="18" xfId="0" applyFont="1" applyBorder="1" applyAlignment="1" applyProtection="1">
      <alignment horizontal="center" vertical="center"/>
    </xf>
    <xf numFmtId="0" fontId="7" fillId="0" borderId="18" xfId="0" applyFont="1" applyBorder="1" applyAlignment="1">
      <alignment horizontal="center" vertical="center"/>
    </xf>
    <xf numFmtId="0" fontId="60" fillId="0" borderId="0" xfId="0" applyFont="1" applyAlignment="1">
      <alignment wrapText="1"/>
    </xf>
    <xf numFmtId="0" fontId="60" fillId="0" borderId="18" xfId="0" applyFont="1" applyBorder="1"/>
    <xf numFmtId="0" fontId="9" fillId="0" borderId="18" xfId="0" applyFont="1" applyBorder="1" applyAlignment="1" applyProtection="1">
      <alignment horizontal="center"/>
    </xf>
    <xf numFmtId="0" fontId="6" fillId="27" borderId="18" xfId="0" applyFont="1" applyFill="1" applyBorder="1" applyAlignment="1" applyProtection="1">
      <alignment horizontal="center"/>
    </xf>
    <xf numFmtId="9" fontId="6" fillId="27" borderId="18" xfId="847" applyFont="1" applyFill="1" applyBorder="1" applyAlignment="1" applyProtection="1">
      <alignment horizontal="center"/>
    </xf>
    <xf numFmtId="49" fontId="6" fillId="59" borderId="18" xfId="0" applyNumberFormat="1" applyFont="1" applyFill="1" applyBorder="1" applyAlignment="1" applyProtection="1">
      <alignment horizontal="center"/>
    </xf>
    <xf numFmtId="0" fontId="60" fillId="0" borderId="0" xfId="0" applyFont="1" applyFill="1" applyBorder="1"/>
    <xf numFmtId="0" fontId="60" fillId="0" borderId="18" xfId="0" applyFont="1" applyFill="1" applyBorder="1" applyAlignment="1">
      <alignment horizontal="center"/>
    </xf>
    <xf numFmtId="0" fontId="60" fillId="59" borderId="18" xfId="0" applyFont="1" applyFill="1" applyBorder="1" applyAlignment="1">
      <alignment horizontal="center"/>
    </xf>
    <xf numFmtId="0" fontId="60" fillId="0" borderId="18" xfId="0" applyFont="1" applyBorder="1" applyAlignment="1">
      <alignment horizontal="center"/>
    </xf>
    <xf numFmtId="10" fontId="60" fillId="0" borderId="18" xfId="0" applyNumberFormat="1" applyFont="1" applyFill="1" applyBorder="1" applyAlignment="1">
      <alignment horizontal="center"/>
    </xf>
    <xf numFmtId="10" fontId="60" fillId="59" borderId="18" xfId="0" applyNumberFormat="1" applyFont="1" applyFill="1" applyBorder="1" applyAlignment="1">
      <alignment horizontal="center"/>
    </xf>
    <xf numFmtId="0" fontId="63" fillId="60" borderId="21" xfId="0" applyFont="1" applyFill="1" applyBorder="1" applyAlignment="1" applyProtection="1">
      <alignment horizontal="center" vertical="center"/>
      <protection locked="0"/>
    </xf>
    <xf numFmtId="0" fontId="60" fillId="0" borderId="21" xfId="0" applyFont="1" applyBorder="1" applyAlignment="1">
      <alignment horizontal="center" vertical="center" wrapText="1"/>
    </xf>
    <xf numFmtId="10" fontId="63" fillId="0" borderId="22" xfId="0" applyNumberFormat="1" applyFont="1" applyBorder="1" applyAlignment="1">
      <alignment horizontal="center" vertical="center"/>
    </xf>
    <xf numFmtId="0" fontId="59" fillId="0" borderId="0" xfId="0" applyFont="1"/>
    <xf numFmtId="0" fontId="58" fillId="0" borderId="0" xfId="0" applyFont="1" applyAlignment="1">
      <alignment vertical="center"/>
    </xf>
    <xf numFmtId="0" fontId="8" fillId="0" borderId="18" xfId="0" applyFont="1" applyFill="1" applyBorder="1" applyAlignment="1" applyProtection="1">
      <alignment horizontal="center" vertical="center"/>
    </xf>
    <xf numFmtId="0" fontId="58" fillId="0" borderId="18" xfId="0" applyFont="1" applyBorder="1" applyAlignment="1">
      <alignment horizontal="center" vertical="center"/>
    </xf>
    <xf numFmtId="0" fontId="6" fillId="27" borderId="18" xfId="847" applyNumberFormat="1" applyFont="1" applyFill="1" applyBorder="1" applyAlignment="1" applyProtection="1">
      <alignment horizontal="center"/>
    </xf>
    <xf numFmtId="0" fontId="60" fillId="59" borderId="18" xfId="0" applyNumberFormat="1" applyFont="1" applyFill="1" applyBorder="1" applyAlignment="1">
      <alignment horizontal="center"/>
    </xf>
    <xf numFmtId="0" fontId="67" fillId="0" borderId="0" xfId="1041" applyFont="1" applyAlignment="1">
      <alignment horizontal="left" vertical="center"/>
    </xf>
    <xf numFmtId="0" fontId="67" fillId="0" borderId="0" xfId="1041" applyFont="1" applyFill="1" applyAlignment="1">
      <alignment horizontal="left" vertical="center"/>
    </xf>
    <xf numFmtId="0" fontId="8" fillId="0" borderId="18" xfId="0" applyFont="1" applyBorder="1" applyAlignment="1" applyProtection="1">
      <alignment horizontal="center" vertical="center"/>
    </xf>
    <xf numFmtId="0" fontId="8" fillId="0" borderId="18" xfId="0" applyFont="1" applyBorder="1" applyAlignment="1">
      <alignment horizontal="center" vertical="center"/>
    </xf>
    <xf numFmtId="0" fontId="8" fillId="0" borderId="18" xfId="0" applyFont="1" applyFill="1" applyBorder="1" applyAlignment="1" applyProtection="1">
      <alignment horizontal="left" vertical="center"/>
    </xf>
    <xf numFmtId="0" fontId="58" fillId="0" borderId="18" xfId="0" applyFont="1" applyBorder="1" applyAlignment="1">
      <alignment vertical="center"/>
    </xf>
    <xf numFmtId="0" fontId="58" fillId="0" borderId="0" xfId="0" applyFont="1" applyProtection="1"/>
    <xf numFmtId="0" fontId="58" fillId="0" borderId="0" xfId="0" applyFont="1" applyFill="1" applyBorder="1" applyAlignment="1" applyProtection="1">
      <alignment vertical="center"/>
    </xf>
    <xf numFmtId="0" fontId="7" fillId="0" borderId="18" xfId="0" applyFont="1" applyFill="1" applyBorder="1" applyAlignment="1" applyProtection="1">
      <alignment horizontal="center" vertical="center"/>
    </xf>
    <xf numFmtId="0" fontId="58" fillId="0" borderId="24" xfId="0" applyFont="1" applyBorder="1" applyAlignment="1">
      <alignment horizontal="center"/>
    </xf>
    <xf numFmtId="0" fontId="25" fillId="0" borderId="24" xfId="0" applyFont="1" applyBorder="1" applyAlignment="1" applyProtection="1">
      <alignment horizontal="center" vertical="center" wrapText="1"/>
    </xf>
    <xf numFmtId="0" fontId="60" fillId="0" borderId="18" xfId="0" quotePrefix="1" applyFont="1" applyBorder="1"/>
    <xf numFmtId="0" fontId="9" fillId="0" borderId="18"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60" fillId="0" borderId="0" xfId="0" applyFont="1" applyAlignment="1">
      <alignment vertical="center"/>
    </xf>
    <xf numFmtId="0" fontId="60" fillId="0" borderId="0" xfId="0" applyFont="1" applyFill="1" applyAlignment="1">
      <alignment vertical="center"/>
    </xf>
    <xf numFmtId="0" fontId="9" fillId="0" borderId="18" xfId="0" applyFont="1" applyFill="1" applyBorder="1" applyAlignment="1">
      <alignment vertical="center"/>
    </xf>
    <xf numFmtId="0" fontId="9" fillId="0" borderId="0" xfId="0" applyFont="1" applyFill="1" applyAlignment="1">
      <alignment vertical="center"/>
    </xf>
    <xf numFmtId="14" fontId="60" fillId="0" borderId="0" xfId="0" applyNumberFormat="1" applyFont="1"/>
    <xf numFmtId="14" fontId="9" fillId="0" borderId="18" xfId="0" applyNumberFormat="1" applyFont="1" applyBorder="1" applyAlignment="1">
      <alignment horizontal="center" vertical="center"/>
    </xf>
    <xf numFmtId="14" fontId="60" fillId="0" borderId="0" xfId="0" applyNumberFormat="1" applyFont="1" applyAlignment="1">
      <alignment vertical="center"/>
    </xf>
    <xf numFmtId="0" fontId="58" fillId="0" borderId="0" xfId="0" applyFont="1" applyAlignment="1" applyProtection="1">
      <alignment vertical="center"/>
    </xf>
    <xf numFmtId="0" fontId="68" fillId="0" borderId="0" xfId="0" applyFont="1" applyFill="1" applyAlignment="1">
      <alignment vertical="center"/>
    </xf>
    <xf numFmtId="14" fontId="6" fillId="0" borderId="18" xfId="0" quotePrefix="1" applyNumberFormat="1" applyFont="1" applyBorder="1" applyAlignment="1">
      <alignment horizontal="center"/>
    </xf>
    <xf numFmtId="1" fontId="58" fillId="0" borderId="18" xfId="0" applyNumberFormat="1" applyFont="1" applyFill="1" applyBorder="1" applyAlignment="1">
      <alignment horizontal="center" vertical="center"/>
    </xf>
    <xf numFmtId="0" fontId="8" fillId="59" borderId="18" xfId="0" applyFont="1" applyFill="1" applyBorder="1" applyAlignment="1" applyProtection="1">
      <alignment horizontal="center" vertical="center"/>
    </xf>
    <xf numFmtId="14" fontId="58" fillId="0" borderId="18" xfId="0" applyNumberFormat="1" applyFont="1" applyBorder="1" applyAlignment="1">
      <alignment horizontal="left" vertical="center"/>
    </xf>
    <xf numFmtId="0" fontId="6" fillId="63" borderId="18" xfId="0" applyFont="1" applyFill="1" applyBorder="1"/>
    <xf numFmtId="0" fontId="58" fillId="0" borderId="23" xfId="0" applyFont="1" applyBorder="1" applyAlignment="1" applyProtection="1">
      <alignment horizontal="right"/>
    </xf>
    <xf numFmtId="14" fontId="9" fillId="0" borderId="18" xfId="0" applyNumberFormat="1" applyFont="1" applyFill="1" applyBorder="1" applyAlignment="1">
      <alignment horizontal="center" vertical="center" wrapText="1"/>
    </xf>
    <xf numFmtId="0" fontId="60" fillId="64" borderId="0" xfId="0" applyFont="1" applyFill="1"/>
    <xf numFmtId="0" fontId="4" fillId="0" borderId="0" xfId="0" applyFont="1" applyFill="1" applyBorder="1" applyAlignment="1" applyProtection="1">
      <alignment horizontal="center" vertical="center" wrapText="1"/>
    </xf>
    <xf numFmtId="0" fontId="74" fillId="0" borderId="0" xfId="0" applyFont="1" applyFill="1" applyAlignment="1" applyProtection="1">
      <alignment vertical="center"/>
    </xf>
    <xf numFmtId="10" fontId="4" fillId="0" borderId="0" xfId="782" applyNumberFormat="1" applyFont="1" applyFill="1" applyBorder="1" applyAlignment="1" applyProtection="1">
      <alignment horizontal="center" vertical="center" wrapText="1"/>
    </xf>
    <xf numFmtId="164" fontId="4" fillId="0" borderId="0" xfId="782" applyNumberFormat="1" applyFont="1" applyFill="1" applyBorder="1" applyAlignment="1" applyProtection="1">
      <alignment horizontal="center" vertical="center" wrapText="1"/>
    </xf>
    <xf numFmtId="10" fontId="74" fillId="0" borderId="0" xfId="0" applyNumberFormat="1" applyFont="1" applyFill="1" applyAlignment="1" applyProtection="1">
      <alignment vertical="center"/>
    </xf>
    <xf numFmtId="0" fontId="1" fillId="0" borderId="0" xfId="0" applyFont="1" applyFill="1" applyAlignment="1">
      <alignment vertical="center"/>
    </xf>
    <xf numFmtId="0" fontId="72" fillId="0" borderId="0" xfId="0" applyFont="1" applyAlignment="1">
      <alignment vertical="center"/>
    </xf>
    <xf numFmtId="0" fontId="1" fillId="0" borderId="0" xfId="0" applyFont="1" applyFill="1" applyAlignment="1">
      <alignment horizontal="right" vertical="center"/>
    </xf>
    <xf numFmtId="0" fontId="1" fillId="0" borderId="0" xfId="0" applyFont="1" applyFill="1" applyAlignment="1" applyProtection="1">
      <alignment horizontal="right" vertical="center"/>
    </xf>
    <xf numFmtId="0" fontId="60" fillId="0" borderId="0" xfId="0" applyFont="1" applyFill="1"/>
    <xf numFmtId="0" fontId="6" fillId="59" borderId="18" xfId="847" applyNumberFormat="1" applyFont="1" applyFill="1" applyBorder="1" applyAlignment="1" applyProtection="1">
      <alignment horizontal="center"/>
    </xf>
    <xf numFmtId="9" fontId="6" fillId="59" borderId="18" xfId="847" applyFont="1" applyFill="1" applyBorder="1" applyAlignment="1" applyProtection="1">
      <alignment horizontal="center"/>
    </xf>
    <xf numFmtId="0" fontId="1" fillId="0" borderId="0" xfId="0" quotePrefix="1" applyFont="1" applyAlignment="1">
      <alignment vertical="center"/>
    </xf>
    <xf numFmtId="0" fontId="60" fillId="59" borderId="0" xfId="0" applyFont="1" applyFill="1" applyAlignment="1">
      <alignment wrapText="1"/>
    </xf>
    <xf numFmtId="0" fontId="9" fillId="59" borderId="0" xfId="0" applyFont="1" applyFill="1" applyProtection="1"/>
    <xf numFmtId="0" fontId="60" fillId="59" borderId="0" xfId="0" applyFont="1" applyFill="1"/>
    <xf numFmtId="0" fontId="4" fillId="59" borderId="0" xfId="0" applyFont="1" applyFill="1" applyBorder="1" applyAlignment="1" applyProtection="1">
      <alignment wrapText="1"/>
    </xf>
    <xf numFmtId="0" fontId="62" fillId="0" borderId="0" xfId="0" quotePrefix="1" applyFont="1"/>
    <xf numFmtId="0" fontId="60" fillId="65" borderId="18" xfId="0" applyFont="1" applyFill="1" applyBorder="1" applyAlignment="1">
      <alignment vertical="center"/>
    </xf>
    <xf numFmtId="14" fontId="60" fillId="65" borderId="18" xfId="0" applyNumberFormat="1" applyFont="1" applyFill="1" applyBorder="1" applyAlignment="1">
      <alignment vertical="center"/>
    </xf>
    <xf numFmtId="2" fontId="58" fillId="0" borderId="18" xfId="0" applyNumberFormat="1" applyFont="1" applyFill="1" applyBorder="1" applyAlignment="1">
      <alignment horizontal="center" vertical="center"/>
    </xf>
    <xf numFmtId="0" fontId="1" fillId="0" borderId="0" xfId="0" quotePrefix="1" applyFont="1" applyAlignment="1" applyProtection="1">
      <alignment vertical="center"/>
    </xf>
    <xf numFmtId="2" fontId="8" fillId="59" borderId="18" xfId="0" applyNumberFormat="1" applyFont="1" applyFill="1" applyBorder="1" applyAlignment="1" applyProtection="1">
      <alignment horizontal="center" vertical="center"/>
    </xf>
    <xf numFmtId="14" fontId="60" fillId="66" borderId="0" xfId="0" applyNumberFormat="1" applyFont="1" applyFill="1" applyAlignment="1">
      <alignment horizontal="center"/>
    </xf>
    <xf numFmtId="0" fontId="1" fillId="0" borderId="0" xfId="0" applyFont="1"/>
    <xf numFmtId="164" fontId="4" fillId="68" borderId="21" xfId="1168" applyNumberFormat="1" applyFont="1" applyFill="1" applyBorder="1" applyAlignment="1" applyProtection="1">
      <alignment horizontal="center" vertical="center"/>
    </xf>
    <xf numFmtId="9" fontId="4" fillId="68" borderId="21" xfId="1168" applyFont="1" applyFill="1" applyBorder="1" applyAlignment="1" applyProtection="1">
      <alignment horizontal="center" vertical="center"/>
    </xf>
    <xf numFmtId="164" fontId="4" fillId="69" borderId="21" xfId="1168" applyNumberFormat="1" applyFont="1" applyFill="1" applyBorder="1" applyAlignment="1" applyProtection="1">
      <alignment horizontal="center" vertical="center"/>
    </xf>
    <xf numFmtId="164" fontId="4" fillId="0" borderId="21" xfId="1168" applyNumberFormat="1" applyFont="1" applyFill="1" applyBorder="1" applyAlignment="1" applyProtection="1">
      <alignment horizontal="center" vertical="center"/>
    </xf>
    <xf numFmtId="164" fontId="4" fillId="71" borderId="21" xfId="1168" applyNumberFormat="1" applyFont="1" applyFill="1" applyBorder="1" applyAlignment="1" applyProtection="1">
      <alignment horizontal="center" vertical="center"/>
    </xf>
    <xf numFmtId="164" fontId="4" fillId="0" borderId="22" xfId="1168" applyNumberFormat="1" applyFont="1" applyFill="1" applyBorder="1" applyAlignment="1" applyProtection="1">
      <alignment horizontal="center" vertical="top" wrapText="1"/>
    </xf>
    <xf numFmtId="0" fontId="1" fillId="62" borderId="18" xfId="0" applyFont="1" applyFill="1" applyBorder="1" applyAlignment="1" applyProtection="1">
      <alignment vertical="center"/>
      <protection locked="0"/>
    </xf>
    <xf numFmtId="0" fontId="58"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0" fontId="68" fillId="0" borderId="0" xfId="0" applyFont="1" applyFill="1" applyAlignment="1" applyProtection="1">
      <alignment horizontal="right" vertical="center"/>
    </xf>
    <xf numFmtId="0" fontId="58" fillId="66" borderId="18" xfId="0" applyFont="1" applyFill="1" applyBorder="1" applyAlignment="1">
      <alignment horizontal="left" vertical="center"/>
    </xf>
    <xf numFmtId="49" fontId="6" fillId="67" borderId="18" xfId="0" applyNumberFormat="1" applyFont="1" applyFill="1" applyBorder="1" applyAlignment="1" applyProtection="1">
      <alignment horizontal="center"/>
    </xf>
    <xf numFmtId="0" fontId="6" fillId="67" borderId="18" xfId="0" applyFont="1" applyFill="1" applyBorder="1" applyAlignment="1" applyProtection="1">
      <alignment horizontal="center"/>
    </xf>
    <xf numFmtId="9" fontId="6" fillId="67" borderId="18" xfId="847" applyFont="1" applyFill="1" applyBorder="1" applyAlignment="1" applyProtection="1">
      <alignment horizontal="center"/>
    </xf>
    <xf numFmtId="0" fontId="6" fillId="67" borderId="18" xfId="847" applyNumberFormat="1" applyFont="1" applyFill="1" applyBorder="1" applyAlignment="1" applyProtection="1">
      <alignment horizontal="center"/>
    </xf>
    <xf numFmtId="0" fontId="60" fillId="67" borderId="18" xfId="0" applyNumberFormat="1" applyFont="1" applyFill="1" applyBorder="1" applyAlignment="1">
      <alignment horizontal="center"/>
    </xf>
    <xf numFmtId="0" fontId="60" fillId="67" borderId="18" xfId="0" applyFont="1" applyFill="1" applyBorder="1" applyAlignment="1">
      <alignment horizontal="center"/>
    </xf>
    <xf numFmtId="0" fontId="1" fillId="0" borderId="0" xfId="0" applyFont="1" applyAlignment="1" applyProtection="1">
      <alignment vertical="center"/>
    </xf>
    <xf numFmtId="0" fontId="63" fillId="72" borderId="21" xfId="0" applyFont="1" applyFill="1" applyBorder="1" applyAlignment="1" applyProtection="1">
      <alignment horizontal="center" vertical="center"/>
    </xf>
    <xf numFmtId="0" fontId="67" fillId="0" borderId="18" xfId="1041" applyFont="1" applyBorder="1" applyAlignment="1">
      <alignment horizontal="left" vertical="center"/>
    </xf>
    <xf numFmtId="0" fontId="62" fillId="0" borderId="18" xfId="0" applyFont="1" applyBorder="1"/>
    <xf numFmtId="0" fontId="67" fillId="0" borderId="18" xfId="0" applyFont="1" applyBorder="1" applyAlignment="1">
      <alignment vertical="center"/>
    </xf>
    <xf numFmtId="14" fontId="62" fillId="0" borderId="18" xfId="0" applyNumberFormat="1" applyFont="1" applyBorder="1" applyAlignment="1">
      <alignment horizontal="left"/>
    </xf>
    <xf numFmtId="0" fontId="67" fillId="0" borderId="18" xfId="0" applyFont="1" applyFill="1" applyBorder="1" applyAlignment="1">
      <alignment vertical="center"/>
    </xf>
    <xf numFmtId="0" fontId="64" fillId="0" borderId="26" xfId="0" applyFont="1" applyBorder="1" applyAlignment="1">
      <alignment horizontal="center" vertical="center"/>
    </xf>
    <xf numFmtId="0" fontId="64" fillId="0" borderId="29" xfId="0" applyFont="1" applyBorder="1" applyAlignment="1">
      <alignment horizontal="center" vertical="center"/>
    </xf>
    <xf numFmtId="0" fontId="64" fillId="0" borderId="27" xfId="0" applyFont="1" applyBorder="1" applyAlignment="1">
      <alignment horizontal="center" vertical="center"/>
    </xf>
    <xf numFmtId="0" fontId="64" fillId="0" borderId="32" xfId="0" applyFont="1" applyBorder="1" applyAlignment="1">
      <alignment horizontal="center" vertical="center"/>
    </xf>
    <xf numFmtId="0" fontId="63" fillId="0" borderId="26"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27" xfId="0" applyFont="1" applyBorder="1" applyAlignment="1">
      <alignment horizontal="center" vertical="center" wrapText="1"/>
    </xf>
    <xf numFmtId="0" fontId="63" fillId="0" borderId="32" xfId="0" applyFont="1" applyBorder="1" applyAlignment="1">
      <alignment horizontal="center" vertical="center" wrapText="1"/>
    </xf>
    <xf numFmtId="0" fontId="4" fillId="0" borderId="0" xfId="0" applyFont="1" applyAlignment="1">
      <alignment horizontal="left" vertical="top" wrapText="1"/>
    </xf>
    <xf numFmtId="164" fontId="4" fillId="68" borderId="25" xfId="1168" applyNumberFormat="1" applyFont="1" applyFill="1" applyBorder="1" applyAlignment="1" applyProtection="1">
      <alignment horizontal="center" vertical="center"/>
    </xf>
    <xf numFmtId="164" fontId="4" fillId="68" borderId="22" xfId="1168" applyNumberFormat="1" applyFont="1" applyFill="1" applyBorder="1" applyAlignment="1" applyProtection="1">
      <alignment horizontal="center" vertical="center"/>
    </xf>
    <xf numFmtId="164" fontId="4" fillId="0" borderId="21" xfId="1168" applyNumberFormat="1" applyFont="1" applyFill="1" applyBorder="1" applyAlignment="1" applyProtection="1">
      <alignment horizontal="center" vertical="center"/>
    </xf>
    <xf numFmtId="164" fontId="4" fillId="70" borderId="21" xfId="1168" applyNumberFormat="1" applyFont="1" applyFill="1" applyBorder="1" applyAlignment="1" applyProtection="1">
      <alignment horizontal="left" vertical="center" wrapText="1"/>
    </xf>
    <xf numFmtId="164" fontId="4" fillId="71" borderId="25" xfId="1168" applyNumberFormat="1" applyFont="1" applyFill="1" applyBorder="1" applyAlignment="1" applyProtection="1">
      <alignment horizontal="center" vertical="center"/>
    </xf>
    <xf numFmtId="164" fontId="4" fillId="71" borderId="22" xfId="1168" applyNumberFormat="1" applyFont="1" applyFill="1" applyBorder="1" applyAlignment="1" applyProtection="1">
      <alignment horizontal="center" vertical="center"/>
    </xf>
    <xf numFmtId="164" fontId="4" fillId="0" borderId="25" xfId="1168" applyNumberFormat="1" applyFont="1" applyFill="1" applyBorder="1" applyAlignment="1" applyProtection="1">
      <alignment horizontal="center" wrapText="1"/>
    </xf>
    <xf numFmtId="164" fontId="4" fillId="0" borderId="24" xfId="1168" applyNumberFormat="1" applyFont="1" applyFill="1" applyBorder="1" applyAlignment="1" applyProtection="1">
      <alignment horizontal="center" wrapText="1"/>
    </xf>
    <xf numFmtId="0" fontId="60" fillId="0" borderId="0" xfId="0" applyFont="1" applyAlignment="1">
      <alignment horizontal="justify" vertical="center" wrapText="1"/>
    </xf>
    <xf numFmtId="0" fontId="65" fillId="0" borderId="25"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22" xfId="0" applyFont="1" applyBorder="1" applyAlignment="1">
      <alignment horizontal="center" vertical="center" wrapText="1"/>
    </xf>
    <xf numFmtId="0" fontId="4" fillId="0" borderId="26" xfId="0" applyFont="1" applyFill="1" applyBorder="1" applyAlignment="1" applyProtection="1">
      <alignment horizontal="left" vertical="center" wrapText="1" readingOrder="1"/>
    </xf>
    <xf numFmtId="0" fontId="4" fillId="0" borderId="47" xfId="0" applyFont="1" applyFill="1" applyBorder="1" applyAlignment="1" applyProtection="1">
      <alignment horizontal="left" vertical="center" wrapText="1" readingOrder="1"/>
    </xf>
    <xf numFmtId="0" fontId="26" fillId="0" borderId="29" xfId="0" applyFont="1" applyFill="1" applyBorder="1" applyAlignment="1">
      <alignment horizontal="left" vertical="center" wrapText="1" readingOrder="1"/>
    </xf>
    <xf numFmtId="0" fontId="4" fillId="0" borderId="30" xfId="0" applyFont="1" applyFill="1" applyBorder="1" applyAlignment="1" applyProtection="1">
      <alignment horizontal="left" vertical="center" wrapText="1" readingOrder="1"/>
    </xf>
    <xf numFmtId="0" fontId="4" fillId="0" borderId="0" xfId="0" applyFont="1" applyFill="1" applyBorder="1" applyAlignment="1" applyProtection="1">
      <alignment horizontal="left" vertical="center" wrapText="1" readingOrder="1"/>
    </xf>
    <xf numFmtId="0" fontId="26" fillId="0" borderId="31" xfId="0" applyFont="1" applyFill="1" applyBorder="1" applyAlignment="1">
      <alignment horizontal="left" vertical="center" wrapText="1" readingOrder="1"/>
    </xf>
    <xf numFmtId="0" fontId="4" fillId="0" borderId="27" xfId="0" applyFont="1" applyFill="1" applyBorder="1" applyAlignment="1" applyProtection="1">
      <alignment horizontal="left" vertical="center" wrapText="1" readingOrder="1"/>
    </xf>
    <xf numFmtId="0" fontId="4" fillId="0" borderId="46" xfId="0" applyFont="1" applyFill="1" applyBorder="1" applyAlignment="1" applyProtection="1">
      <alignment horizontal="left" vertical="center" wrapText="1" readingOrder="1"/>
    </xf>
    <xf numFmtId="0" fontId="26" fillId="0" borderId="32" xfId="0" applyFont="1" applyFill="1" applyBorder="1" applyAlignment="1">
      <alignment horizontal="left" vertical="center" wrapText="1" readingOrder="1"/>
    </xf>
    <xf numFmtId="0" fontId="60" fillId="0" borderId="26" xfId="0" applyFont="1" applyFill="1" applyBorder="1" applyAlignment="1" applyProtection="1">
      <alignment vertical="center" wrapText="1"/>
    </xf>
    <xf numFmtId="0" fontId="70" fillId="0" borderId="29" xfId="0" applyFont="1" applyFill="1" applyBorder="1" applyAlignment="1" applyProtection="1">
      <alignment vertical="center" wrapText="1"/>
    </xf>
    <xf numFmtId="0" fontId="70" fillId="0" borderId="30" xfId="0" applyFont="1" applyFill="1" applyBorder="1" applyAlignment="1" applyProtection="1">
      <alignment vertical="center" wrapText="1"/>
    </xf>
    <xf numFmtId="0" fontId="70" fillId="0" borderId="31" xfId="0" applyFont="1" applyFill="1" applyBorder="1" applyAlignment="1" applyProtection="1">
      <alignment vertical="center" wrapText="1"/>
    </xf>
    <xf numFmtId="0" fontId="70" fillId="0" borderId="27" xfId="0" applyFont="1" applyFill="1" applyBorder="1" applyAlignment="1" applyProtection="1">
      <alignment vertical="center" wrapText="1"/>
    </xf>
    <xf numFmtId="0" fontId="70" fillId="0" borderId="32" xfId="0" applyFont="1" applyFill="1" applyBorder="1" applyAlignment="1" applyProtection="1">
      <alignment vertical="center" wrapText="1"/>
    </xf>
    <xf numFmtId="0" fontId="25" fillId="0" borderId="25" xfId="0" applyFont="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73" fillId="0" borderId="0" xfId="0" applyFont="1" applyAlignment="1">
      <alignment horizontal="left"/>
    </xf>
    <xf numFmtId="0" fontId="64" fillId="0" borderId="25" xfId="0" applyFont="1" applyBorder="1" applyAlignment="1">
      <alignment horizontal="center" vertical="center" wrapText="1"/>
    </xf>
    <xf numFmtId="0" fontId="64" fillId="0" borderId="22" xfId="0" applyFont="1" applyBorder="1" applyAlignment="1">
      <alignment horizontal="center" vertical="center"/>
    </xf>
    <xf numFmtId="0" fontId="58" fillId="0" borderId="18" xfId="0" applyFont="1" applyBorder="1" applyAlignment="1" applyProtection="1">
      <alignment horizontal="left" vertical="center"/>
    </xf>
    <xf numFmtId="0" fontId="1" fillId="60" borderId="20" xfId="0" applyFont="1" applyFill="1" applyBorder="1" applyAlignment="1" applyProtection="1">
      <alignment horizontal="left" vertical="center"/>
      <protection locked="0"/>
    </xf>
    <xf numFmtId="0" fontId="1" fillId="60" borderId="19" xfId="0" applyFont="1" applyFill="1" applyBorder="1" applyAlignment="1" applyProtection="1">
      <alignment horizontal="left" vertical="center"/>
      <protection locked="0"/>
    </xf>
    <xf numFmtId="0" fontId="58" fillId="0" borderId="20" xfId="0" applyFont="1" applyBorder="1" applyAlignment="1" applyProtection="1">
      <alignment horizontal="left" vertical="center"/>
    </xf>
    <xf numFmtId="0" fontId="58" fillId="0" borderId="28" xfId="0" applyFont="1" applyBorder="1" applyAlignment="1" applyProtection="1">
      <alignment horizontal="left" vertical="center"/>
    </xf>
    <xf numFmtId="0" fontId="58" fillId="0" borderId="19" xfId="0" applyFont="1" applyBorder="1" applyAlignment="1" applyProtection="1">
      <alignment horizontal="left" vertical="center"/>
    </xf>
    <xf numFmtId="0" fontId="58" fillId="0" borderId="20" xfId="0" applyFont="1" applyBorder="1" applyAlignment="1" applyProtection="1">
      <alignment horizontal="left" vertical="center" wrapText="1"/>
    </xf>
    <xf numFmtId="0" fontId="58" fillId="0" borderId="28" xfId="0" applyFont="1" applyBorder="1" applyAlignment="1" applyProtection="1">
      <alignment horizontal="left" vertical="center" wrapText="1"/>
    </xf>
    <xf numFmtId="0" fontId="58" fillId="0" borderId="19" xfId="0" applyFont="1" applyBorder="1" applyAlignment="1" applyProtection="1">
      <alignment horizontal="left" vertical="center" wrapText="1"/>
    </xf>
    <xf numFmtId="14" fontId="58" fillId="60" borderId="20" xfId="0" applyNumberFormat="1" applyFont="1" applyFill="1" applyBorder="1" applyAlignment="1" applyProtection="1">
      <alignment horizontal="center" vertical="center"/>
      <protection locked="0"/>
    </xf>
    <xf numFmtId="14" fontId="58" fillId="60" borderId="19" xfId="0" applyNumberFormat="1" applyFont="1" applyFill="1" applyBorder="1" applyAlignment="1" applyProtection="1">
      <alignment horizontal="center" vertical="center"/>
      <protection locked="0"/>
    </xf>
    <xf numFmtId="14" fontId="58" fillId="0" borderId="20" xfId="0" applyNumberFormat="1" applyFont="1" applyBorder="1" applyAlignment="1" applyProtection="1">
      <alignment horizontal="center" vertical="center"/>
    </xf>
    <xf numFmtId="14" fontId="58" fillId="0" borderId="19" xfId="0" applyNumberFormat="1" applyFont="1" applyBorder="1" applyAlignment="1" applyProtection="1">
      <alignment horizontal="center" vertical="center"/>
    </xf>
    <xf numFmtId="0" fontId="63" fillId="0" borderId="25" xfId="0" applyFont="1" applyBorder="1" applyAlignment="1">
      <alignment horizontal="center" vertical="center" wrapText="1"/>
    </xf>
    <xf numFmtId="0" fontId="63" fillId="0" borderId="22" xfId="0" applyFont="1" applyBorder="1" applyAlignment="1">
      <alignment horizontal="center" vertical="center" wrapText="1"/>
    </xf>
    <xf numFmtId="0" fontId="64" fillId="0" borderId="33" xfId="0" applyFont="1" applyBorder="1" applyAlignment="1">
      <alignment horizontal="center" vertical="center"/>
    </xf>
    <xf numFmtId="0" fontId="64" fillId="0" borderId="35" xfId="0" applyFont="1" applyBorder="1" applyAlignment="1">
      <alignment horizontal="center" vertical="center"/>
    </xf>
    <xf numFmtId="0" fontId="64" fillId="0" borderId="34" xfId="0" applyFont="1" applyBorder="1" applyAlignment="1">
      <alignment horizontal="center" vertical="center"/>
    </xf>
    <xf numFmtId="0" fontId="64" fillId="0" borderId="36" xfId="0" applyFont="1" applyBorder="1" applyAlignment="1">
      <alignment horizontal="center" vertical="center"/>
    </xf>
    <xf numFmtId="0" fontId="64" fillId="0" borderId="33" xfId="0" applyFont="1" applyBorder="1" applyAlignment="1">
      <alignment horizontal="center" vertical="center" wrapText="1"/>
    </xf>
    <xf numFmtId="0" fontId="6" fillId="0" borderId="21" xfId="0" applyFont="1" applyFill="1" applyBorder="1" applyAlignment="1" applyProtection="1">
      <alignment vertical="center" wrapText="1"/>
    </xf>
    <xf numFmtId="0" fontId="63" fillId="60" borderId="25" xfId="0" applyFont="1" applyFill="1" applyBorder="1" applyAlignment="1" applyProtection="1">
      <alignment horizontal="center" vertical="center"/>
      <protection locked="0"/>
    </xf>
    <xf numFmtId="0" fontId="63" fillId="60" borderId="24" xfId="0" applyFont="1" applyFill="1" applyBorder="1" applyAlignment="1" applyProtection="1">
      <alignment horizontal="center" vertical="center"/>
      <protection locked="0"/>
    </xf>
    <xf numFmtId="0" fontId="63" fillId="60" borderId="22" xfId="0" applyFont="1" applyFill="1" applyBorder="1" applyAlignment="1" applyProtection="1">
      <alignment horizontal="center" vertical="center"/>
      <protection locked="0"/>
    </xf>
    <xf numFmtId="0" fontId="1" fillId="60" borderId="25" xfId="0" applyFont="1" applyFill="1" applyBorder="1" applyAlignment="1" applyProtection="1">
      <alignment horizontal="left" vertical="center" wrapText="1"/>
      <protection locked="0"/>
    </xf>
    <xf numFmtId="0" fontId="58" fillId="60" borderId="24" xfId="0" applyFont="1" applyFill="1" applyBorder="1" applyAlignment="1" applyProtection="1">
      <alignment horizontal="left" vertical="center" wrapText="1"/>
      <protection locked="0"/>
    </xf>
    <xf numFmtId="0" fontId="58" fillId="60" borderId="22" xfId="0" applyFont="1" applyFill="1" applyBorder="1" applyAlignment="1" applyProtection="1">
      <alignment horizontal="left" vertical="center" wrapText="1"/>
      <protection locked="0"/>
    </xf>
    <xf numFmtId="0" fontId="64" fillId="0" borderId="21" xfId="0" applyFont="1" applyBorder="1" applyAlignment="1">
      <alignment horizontal="center" vertical="center"/>
    </xf>
    <xf numFmtId="9" fontId="25" fillId="0" borderId="25" xfId="0" applyNumberFormat="1" applyFont="1" applyBorder="1" applyAlignment="1" applyProtection="1">
      <alignment horizontal="center" vertical="center" wrapText="1"/>
    </xf>
    <xf numFmtId="0" fontId="1" fillId="60" borderId="25" xfId="0" quotePrefix="1"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readingOrder="1"/>
    </xf>
    <xf numFmtId="0" fontId="66" fillId="0" borderId="29" xfId="0" applyFont="1" applyBorder="1" applyAlignment="1"/>
    <xf numFmtId="0" fontId="4" fillId="0" borderId="30" xfId="0" applyFont="1" applyBorder="1" applyAlignment="1" applyProtection="1">
      <alignment horizontal="left" vertical="center" wrapText="1" readingOrder="1"/>
    </xf>
    <xf numFmtId="0" fontId="66" fillId="0" borderId="31" xfId="0" applyFont="1" applyBorder="1" applyAlignment="1"/>
    <xf numFmtId="0" fontId="4" fillId="0" borderId="27" xfId="0" applyFont="1" applyBorder="1" applyAlignment="1" applyProtection="1">
      <alignment horizontal="left" vertical="center" wrapText="1" readingOrder="1"/>
    </xf>
    <xf numFmtId="0" fontId="66" fillId="0" borderId="32" xfId="0" applyFont="1" applyBorder="1" applyAlignment="1"/>
    <xf numFmtId="0" fontId="25" fillId="0" borderId="26"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32" xfId="0" applyFont="1" applyBorder="1" applyAlignment="1" applyProtection="1">
      <alignment horizontal="center" vertical="center" wrapText="1"/>
    </xf>
    <xf numFmtId="0" fontId="6" fillId="0" borderId="26" xfId="0" quotePrefix="1" applyFont="1" applyFill="1" applyBorder="1" applyAlignment="1" applyProtection="1">
      <alignment vertical="center" wrapText="1"/>
    </xf>
    <xf numFmtId="0" fontId="6" fillId="0" borderId="47" xfId="0" quotePrefix="1" applyFont="1" applyFill="1" applyBorder="1" applyAlignment="1" applyProtection="1">
      <alignment vertical="center" wrapText="1"/>
    </xf>
    <xf numFmtId="0" fontId="31" fillId="0" borderId="29" xfId="0" applyFont="1" applyFill="1" applyBorder="1" applyAlignment="1" applyProtection="1">
      <alignment vertical="center" wrapText="1"/>
    </xf>
    <xf numFmtId="0" fontId="31" fillId="0" borderId="3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31" xfId="0" applyFont="1" applyFill="1" applyBorder="1" applyAlignment="1" applyProtection="1">
      <alignment vertical="center" wrapText="1"/>
    </xf>
    <xf numFmtId="0" fontId="31" fillId="0" borderId="27" xfId="0" applyFont="1" applyFill="1" applyBorder="1" applyAlignment="1" applyProtection="1">
      <alignment vertical="center" wrapText="1"/>
    </xf>
    <xf numFmtId="0" fontId="31" fillId="0" borderId="46" xfId="0" applyFont="1" applyFill="1" applyBorder="1" applyAlignment="1" applyProtection="1">
      <alignment vertical="center" wrapText="1"/>
    </xf>
    <xf numFmtId="0" fontId="31" fillId="0" borderId="32" xfId="0" applyFont="1" applyFill="1" applyBorder="1" applyAlignment="1" applyProtection="1">
      <alignment vertical="center" wrapText="1"/>
    </xf>
    <xf numFmtId="0" fontId="66" fillId="0" borderId="29" xfId="0" applyFont="1" applyFill="1" applyBorder="1" applyAlignment="1">
      <alignment horizontal="left" vertical="center" wrapText="1" readingOrder="1"/>
    </xf>
    <xf numFmtId="0" fontId="66" fillId="0" borderId="31" xfId="0" applyFont="1" applyFill="1" applyBorder="1" applyAlignment="1">
      <alignment horizontal="left" vertical="center" wrapText="1" readingOrder="1"/>
    </xf>
    <xf numFmtId="0" fontId="66" fillId="0" borderId="32" xfId="0" applyFont="1" applyFill="1" applyBorder="1" applyAlignment="1">
      <alignment horizontal="left" vertical="center" wrapText="1" readingOrder="1"/>
    </xf>
    <xf numFmtId="0" fontId="69" fillId="61" borderId="26" xfId="0" applyFont="1" applyFill="1" applyBorder="1" applyAlignment="1" applyProtection="1">
      <alignment horizontal="center" vertical="center" wrapText="1"/>
    </xf>
    <xf numFmtId="0" fontId="69" fillId="61" borderId="29" xfId="0" applyFont="1" applyFill="1" applyBorder="1" applyAlignment="1" applyProtection="1">
      <alignment horizontal="center" vertical="center" wrapText="1"/>
    </xf>
    <xf numFmtId="0" fontId="69" fillId="61" borderId="30" xfId="0" applyFont="1" applyFill="1" applyBorder="1" applyAlignment="1" applyProtection="1">
      <alignment horizontal="center" vertical="center" wrapText="1"/>
    </xf>
    <xf numFmtId="0" fontId="69" fillId="61" borderId="31" xfId="0" applyFont="1" applyFill="1" applyBorder="1" applyAlignment="1" applyProtection="1">
      <alignment horizontal="center" vertical="center" wrapText="1"/>
    </xf>
    <xf numFmtId="0" fontId="69" fillId="61" borderId="27" xfId="0" applyFont="1" applyFill="1" applyBorder="1" applyAlignment="1" applyProtection="1">
      <alignment horizontal="center" vertical="center" wrapText="1"/>
    </xf>
    <xf numFmtId="0" fontId="69" fillId="61" borderId="32" xfId="0" applyFont="1" applyFill="1" applyBorder="1" applyAlignment="1" applyProtection="1">
      <alignment horizontal="center" vertical="center" wrapText="1"/>
    </xf>
    <xf numFmtId="0" fontId="60" fillId="0" borderId="26" xfId="0" applyFont="1" applyBorder="1" applyAlignment="1">
      <alignment horizontal="center" vertical="center"/>
    </xf>
    <xf numFmtId="0" fontId="60" fillId="0" borderId="29" xfId="0" applyFont="1" applyBorder="1" applyAlignment="1">
      <alignment horizontal="center" vertical="center"/>
    </xf>
    <xf numFmtId="0" fontId="60" fillId="0" borderId="30" xfId="0" applyFont="1" applyBorder="1" applyAlignment="1">
      <alignment horizontal="center" vertical="center"/>
    </xf>
    <xf numFmtId="0" fontId="60" fillId="0" borderId="31" xfId="0" applyFont="1" applyBorder="1" applyAlignment="1">
      <alignment horizontal="center" vertical="center"/>
    </xf>
    <xf numFmtId="0" fontId="60" fillId="0" borderId="27" xfId="0" applyFont="1" applyBorder="1" applyAlignment="1">
      <alignment horizontal="center" vertical="center"/>
    </xf>
    <xf numFmtId="0" fontId="60" fillId="0" borderId="32" xfId="0" applyFont="1" applyBorder="1" applyAlignment="1">
      <alignment horizontal="center" vertical="center"/>
    </xf>
    <xf numFmtId="0" fontId="60" fillId="0" borderId="26" xfId="0" applyFont="1" applyBorder="1" applyAlignment="1" applyProtection="1">
      <alignment vertical="center" wrapText="1"/>
    </xf>
    <xf numFmtId="0" fontId="70" fillId="0" borderId="29" xfId="0" applyFont="1" applyBorder="1" applyAlignment="1" applyProtection="1">
      <alignment vertical="center" wrapText="1"/>
    </xf>
    <xf numFmtId="0" fontId="70" fillId="0" borderId="30" xfId="0" applyFont="1" applyBorder="1" applyAlignment="1" applyProtection="1">
      <alignment vertical="center" wrapText="1"/>
    </xf>
    <xf numFmtId="0" fontId="70" fillId="0" borderId="31" xfId="0" applyFont="1" applyBorder="1" applyAlignment="1" applyProtection="1">
      <alignment vertical="center" wrapText="1"/>
    </xf>
    <xf numFmtId="0" fontId="70" fillId="0" borderId="27" xfId="0" applyFont="1" applyBorder="1" applyAlignment="1" applyProtection="1">
      <alignment vertical="center" wrapText="1"/>
    </xf>
    <xf numFmtId="0" fontId="70" fillId="0" borderId="32" xfId="0" applyFont="1" applyBorder="1" applyAlignment="1" applyProtection="1">
      <alignment vertical="center" wrapText="1"/>
    </xf>
    <xf numFmtId="0" fontId="4" fillId="0" borderId="25" xfId="0" applyFont="1" applyBorder="1" applyAlignment="1" applyProtection="1">
      <alignment horizontal="left" vertical="center" wrapText="1" readingOrder="1"/>
    </xf>
    <xf numFmtId="0" fontId="4" fillId="0" borderId="24" xfId="0" applyFont="1" applyBorder="1" applyAlignment="1" applyProtection="1">
      <alignment horizontal="left" vertical="center" wrapText="1" readingOrder="1"/>
    </xf>
    <xf numFmtId="0" fontId="4" fillId="0" borderId="22" xfId="0" applyFont="1" applyBorder="1" applyAlignment="1" applyProtection="1">
      <alignment horizontal="left" vertical="center" wrapText="1" readingOrder="1"/>
    </xf>
    <xf numFmtId="0" fontId="6" fillId="0" borderId="25" xfId="0" applyFont="1" applyBorder="1" applyAlignment="1" applyProtection="1">
      <alignment vertical="center" wrapText="1"/>
    </xf>
    <xf numFmtId="0" fontId="31" fillId="0" borderId="24" xfId="0" applyFont="1" applyBorder="1" applyAlignment="1" applyProtection="1">
      <alignment vertical="center" wrapText="1"/>
    </xf>
    <xf numFmtId="0" fontId="31" fillId="0" borderId="22" xfId="0" applyFont="1" applyBorder="1" applyAlignment="1" applyProtection="1">
      <alignment vertical="center" wrapText="1"/>
    </xf>
    <xf numFmtId="0" fontId="26" fillId="0" borderId="29" xfId="0" applyFont="1" applyBorder="1" applyAlignment="1"/>
    <xf numFmtId="0" fontId="26" fillId="0" borderId="31" xfId="0" applyFont="1" applyBorder="1" applyAlignment="1"/>
    <xf numFmtId="0" fontId="26" fillId="0" borderId="32" xfId="0" applyFont="1" applyBorder="1" applyAlignment="1"/>
    <xf numFmtId="0" fontId="60" fillId="0" borderId="26" xfId="0" quotePrefix="1" applyFont="1" applyFill="1" applyBorder="1" applyAlignment="1" applyProtection="1">
      <alignment horizontal="left" vertical="center" wrapText="1" readingOrder="1"/>
    </xf>
    <xf numFmtId="0" fontId="0" fillId="0" borderId="29" xfId="0" applyFont="1" applyFill="1" applyBorder="1" applyAlignment="1"/>
    <xf numFmtId="0" fontId="60" fillId="0" borderId="30" xfId="0" applyFont="1" applyFill="1" applyBorder="1" applyAlignment="1" applyProtection="1">
      <alignment horizontal="left" vertical="center" wrapText="1" readingOrder="1"/>
    </xf>
    <xf numFmtId="0" fontId="0" fillId="0" borderId="31" xfId="0" applyFont="1" applyFill="1" applyBorder="1" applyAlignment="1"/>
    <xf numFmtId="0" fontId="60" fillId="0" borderId="27" xfId="0" applyFont="1" applyFill="1" applyBorder="1" applyAlignment="1" applyProtection="1">
      <alignment horizontal="left" vertical="center" wrapText="1" readingOrder="1"/>
    </xf>
    <xf numFmtId="0" fontId="0" fillId="0" borderId="32" xfId="0" applyFont="1" applyFill="1" applyBorder="1" applyAlignment="1"/>
    <xf numFmtId="0" fontId="60" fillId="0" borderId="26" xfId="0" applyFont="1" applyFill="1" applyBorder="1" applyAlignment="1" applyProtection="1">
      <alignment horizontal="left" vertical="center" wrapText="1" readingOrder="1"/>
    </xf>
    <xf numFmtId="0" fontId="71" fillId="0" borderId="29" xfId="0" applyFont="1" applyFill="1" applyBorder="1" applyAlignment="1"/>
    <xf numFmtId="0" fontId="71" fillId="0" borderId="31" xfId="0" applyFont="1" applyFill="1" applyBorder="1" applyAlignment="1"/>
    <xf numFmtId="0" fontId="71" fillId="0" borderId="32" xfId="0" applyFont="1" applyFill="1" applyBorder="1" applyAlignment="1"/>
  </cellXfs>
  <cellStyles count="1172">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2 2" xfId="10"/>
    <cellStyle name="20 % - Akzent1 3 2 3" xfId="11"/>
    <cellStyle name="20 % - Akzent1 3 2 4" xfId="12"/>
    <cellStyle name="20 % - Akzent1 3 3" xfId="13"/>
    <cellStyle name="20 % - Akzent1 3 3 2" xfId="14"/>
    <cellStyle name="20 % - Akzent1 3 4" xfId="15"/>
    <cellStyle name="20 % - Akzent1 3 5" xfId="16"/>
    <cellStyle name="20 % - Akzent1 4" xfId="17"/>
    <cellStyle name="20 % - Akzent1 4 2" xfId="18"/>
    <cellStyle name="20 % - Akzent1 4 2 2" xfId="19"/>
    <cellStyle name="20 % - Akzent1 4 2 3" xfId="20"/>
    <cellStyle name="20 % - Akzent1 4 2 4" xfId="21"/>
    <cellStyle name="20 % - Akzent1 4 3" xfId="22"/>
    <cellStyle name="20 % - Akzent1 4 3 2" xfId="23"/>
    <cellStyle name="20 % - Akzent1 4 4" xfId="24"/>
    <cellStyle name="20 % - Akzent1 4 5" xfId="25"/>
    <cellStyle name="20 % - Akzent1 5" xfId="26"/>
    <cellStyle name="20 % - Akzent1 5 2" xfId="27"/>
    <cellStyle name="20 % - Akzent1 5 3" xfId="28"/>
    <cellStyle name="20 % - Akzent1 5 4" xfId="29"/>
    <cellStyle name="20 % - Akzent1 6" xfId="30"/>
    <cellStyle name="20 % - Akzent1 6 2" xfId="31"/>
    <cellStyle name="20 % - Akzent1 7" xfId="32"/>
    <cellStyle name="20 % - Akzent1 7 2" xfId="33"/>
    <cellStyle name="20 % - Akzent2 2" xfId="34"/>
    <cellStyle name="20 % - Akzent2 2 2" xfId="35"/>
    <cellStyle name="20 % - Akzent2 2 3" xfId="36"/>
    <cellStyle name="20 % - Akzent2 2 3 2" xfId="37"/>
    <cellStyle name="20 % - Akzent2 2 3 2 2" xfId="38"/>
    <cellStyle name="20 % - Akzent2 2 3 3" xfId="39"/>
    <cellStyle name="20 % - Akzent2 2 4" xfId="40"/>
    <cellStyle name="20 % - Akzent2 3" xfId="41"/>
    <cellStyle name="20 % - Akzent2 3 2" xfId="42"/>
    <cellStyle name="20 % - Akzent2 3 2 2" xfId="43"/>
    <cellStyle name="20 % - Akzent2 3 2 3" xfId="44"/>
    <cellStyle name="20 % - Akzent2 3 2 4" xfId="45"/>
    <cellStyle name="20 % - Akzent2 3 3" xfId="46"/>
    <cellStyle name="20 % - Akzent2 3 3 2" xfId="47"/>
    <cellStyle name="20 % - Akzent2 3 4" xfId="48"/>
    <cellStyle name="20 % - Akzent2 3 5" xfId="49"/>
    <cellStyle name="20 % - Akzent2 4" xfId="50"/>
    <cellStyle name="20 % - Akzent2 4 2" xfId="51"/>
    <cellStyle name="20 % - Akzent2 4 2 2" xfId="52"/>
    <cellStyle name="20 % - Akzent2 4 2 3" xfId="53"/>
    <cellStyle name="20 % - Akzent2 4 2 4" xfId="54"/>
    <cellStyle name="20 % - Akzent2 4 3" xfId="55"/>
    <cellStyle name="20 % - Akzent2 4 3 2" xfId="56"/>
    <cellStyle name="20 % - Akzent2 4 4" xfId="57"/>
    <cellStyle name="20 % - Akzent2 4 5" xfId="58"/>
    <cellStyle name="20 % - Akzent2 5" xfId="59"/>
    <cellStyle name="20 % - Akzent2 5 2" xfId="60"/>
    <cellStyle name="20 % - Akzent2 5 3" xfId="61"/>
    <cellStyle name="20 % - Akzent2 5 4" xfId="62"/>
    <cellStyle name="20 % - Akzent2 6" xfId="63"/>
    <cellStyle name="20 % - Akzent2 6 2" xfId="64"/>
    <cellStyle name="20 % - Akzent2 7" xfId="65"/>
    <cellStyle name="20 % - Akzent2 7 2" xfId="66"/>
    <cellStyle name="20 % - Akzent3 2" xfId="67"/>
    <cellStyle name="20 % - Akzent3 2 2" xfId="68"/>
    <cellStyle name="20 % - Akzent3 2 3" xfId="69"/>
    <cellStyle name="20 % - Akzent3 2 3 2" xfId="70"/>
    <cellStyle name="20 % - Akzent3 2 3 2 2" xfId="71"/>
    <cellStyle name="20 % - Akzent3 2 3 3" xfId="72"/>
    <cellStyle name="20 % - Akzent3 2 4" xfId="73"/>
    <cellStyle name="20 % - Akzent3 3" xfId="74"/>
    <cellStyle name="20 % - Akzent3 3 2" xfId="75"/>
    <cellStyle name="20 % - Akzent3 3 2 2" xfId="76"/>
    <cellStyle name="20 % - Akzent3 3 2 3" xfId="77"/>
    <cellStyle name="20 % - Akzent3 3 2 4" xfId="78"/>
    <cellStyle name="20 % - Akzent3 3 3" xfId="79"/>
    <cellStyle name="20 % - Akzent3 3 3 2" xfId="80"/>
    <cellStyle name="20 % - Akzent3 3 4" xfId="81"/>
    <cellStyle name="20 % - Akzent3 3 5" xfId="82"/>
    <cellStyle name="20 % - Akzent3 4" xfId="83"/>
    <cellStyle name="20 % - Akzent3 4 2" xfId="84"/>
    <cellStyle name="20 % - Akzent3 4 2 2" xfId="85"/>
    <cellStyle name="20 % - Akzent3 4 2 3" xfId="86"/>
    <cellStyle name="20 % - Akzent3 4 2 4" xfId="87"/>
    <cellStyle name="20 % - Akzent3 4 3" xfId="88"/>
    <cellStyle name="20 % - Akzent3 4 3 2" xfId="89"/>
    <cellStyle name="20 % - Akzent3 4 4" xfId="90"/>
    <cellStyle name="20 % - Akzent3 4 5" xfId="91"/>
    <cellStyle name="20 % - Akzent3 5" xfId="92"/>
    <cellStyle name="20 % - Akzent3 5 2" xfId="93"/>
    <cellStyle name="20 % - Akzent3 5 3" xfId="94"/>
    <cellStyle name="20 % - Akzent3 5 4" xfId="95"/>
    <cellStyle name="20 % - Akzent3 6" xfId="96"/>
    <cellStyle name="20 % - Akzent3 6 2" xfId="97"/>
    <cellStyle name="20 % - Akzent3 7" xfId="98"/>
    <cellStyle name="20 % - Akzent3 7 2" xfId="99"/>
    <cellStyle name="20 % - Akzent4 2" xfId="100"/>
    <cellStyle name="20 % - Akzent4 2 2" xfId="101"/>
    <cellStyle name="20 % - Akzent4 2 3" xfId="102"/>
    <cellStyle name="20 % - Akzent4 2 3 2" xfId="103"/>
    <cellStyle name="20 % - Akzent4 2 3 2 2" xfId="104"/>
    <cellStyle name="20 % - Akzent4 2 3 3" xfId="105"/>
    <cellStyle name="20 % - Akzent4 2 4" xfId="106"/>
    <cellStyle name="20 % - Akzent4 3" xfId="107"/>
    <cellStyle name="20 % - Akzent4 3 2" xfId="108"/>
    <cellStyle name="20 % - Akzent4 3 2 2" xfId="109"/>
    <cellStyle name="20 % - Akzent4 3 2 3" xfId="110"/>
    <cellStyle name="20 % - Akzent4 3 2 4" xfId="111"/>
    <cellStyle name="20 % - Akzent4 3 3" xfId="112"/>
    <cellStyle name="20 % - Akzent4 3 3 2" xfId="113"/>
    <cellStyle name="20 % - Akzent4 3 4" xfId="114"/>
    <cellStyle name="20 % - Akzent4 3 5" xfId="115"/>
    <cellStyle name="20 % - Akzent4 4" xfId="116"/>
    <cellStyle name="20 % - Akzent4 4 2" xfId="117"/>
    <cellStyle name="20 % - Akzent4 4 2 2" xfId="118"/>
    <cellStyle name="20 % - Akzent4 4 2 3" xfId="119"/>
    <cellStyle name="20 % - Akzent4 4 2 4" xfId="120"/>
    <cellStyle name="20 % - Akzent4 4 3" xfId="121"/>
    <cellStyle name="20 % - Akzent4 4 3 2" xfId="122"/>
    <cellStyle name="20 % - Akzent4 4 4" xfId="123"/>
    <cellStyle name="20 % - Akzent4 4 5" xfId="124"/>
    <cellStyle name="20 % - Akzent4 5" xfId="125"/>
    <cellStyle name="20 % - Akzent4 5 2" xfId="126"/>
    <cellStyle name="20 % - Akzent4 5 3" xfId="127"/>
    <cellStyle name="20 % - Akzent4 5 4" xfId="128"/>
    <cellStyle name="20 % - Akzent4 6" xfId="129"/>
    <cellStyle name="20 % - Akzent4 6 2" xfId="130"/>
    <cellStyle name="20 % - Akzent4 7" xfId="131"/>
    <cellStyle name="20 % - Akzent4 7 2" xfId="132"/>
    <cellStyle name="20 % - Akzent5 2" xfId="133"/>
    <cellStyle name="20 % - Akzent5 2 2" xfId="134"/>
    <cellStyle name="20 % - Akzent5 2 2 2" xfId="135"/>
    <cellStyle name="20 % - Akzent5 2 3" xfId="136"/>
    <cellStyle name="20 % - Akzent5 3" xfId="137"/>
    <cellStyle name="20 % - Akzent5 3 2" xfId="138"/>
    <cellStyle name="20 % - Akzent5 3 2 2" xfId="139"/>
    <cellStyle name="20 % - Akzent5 3 2 3" xfId="140"/>
    <cellStyle name="20 % - Akzent5 3 2 4" xfId="141"/>
    <cellStyle name="20 % - Akzent5 3 3" xfId="142"/>
    <cellStyle name="20 % - Akzent5 3 3 2" xfId="143"/>
    <cellStyle name="20 % - Akzent5 3 4" xfId="144"/>
    <cellStyle name="20 % - Akzent5 3 5" xfId="145"/>
    <cellStyle name="20 % - Akzent5 4" xfId="146"/>
    <cellStyle name="20 % - Akzent5 4 2" xfId="147"/>
    <cellStyle name="20 % - Akzent5 4 2 2" xfId="148"/>
    <cellStyle name="20 % - Akzent5 4 2 3" xfId="149"/>
    <cellStyle name="20 % - Akzent5 4 2 4" xfId="150"/>
    <cellStyle name="20 % - Akzent5 4 3" xfId="151"/>
    <cellStyle name="20 % - Akzent5 4 3 2" xfId="152"/>
    <cellStyle name="20 % - Akzent5 4 4" xfId="153"/>
    <cellStyle name="20 % - Akzent5 4 5" xfId="154"/>
    <cellStyle name="20 % - Akzent5 5" xfId="155"/>
    <cellStyle name="20 % - Akzent5 5 2" xfId="156"/>
    <cellStyle name="20 % - Akzent5 5 3" xfId="157"/>
    <cellStyle name="20 % - Akzent5 5 4" xfId="158"/>
    <cellStyle name="20 % - Akzent5 6" xfId="159"/>
    <cellStyle name="20 % - Akzent5 6 2" xfId="160"/>
    <cellStyle name="20 % - Akzent5 7" xfId="161"/>
    <cellStyle name="20 % - Akzent5 7 2" xfId="162"/>
    <cellStyle name="20 % - Akzent6 2" xfId="163"/>
    <cellStyle name="20 % - Akzent6 3" xfId="164"/>
    <cellStyle name="20 % - Akzent6 3 2" xfId="165"/>
    <cellStyle name="20 % - Akzent6 3 2 2" xfId="166"/>
    <cellStyle name="20 % - Akzent6 3 2 3" xfId="167"/>
    <cellStyle name="20 % - Akzent6 3 2 4" xfId="168"/>
    <cellStyle name="20 % - Akzent6 3 3" xfId="169"/>
    <cellStyle name="20 % - Akzent6 3 3 2" xfId="170"/>
    <cellStyle name="20 % - Akzent6 3 4" xfId="171"/>
    <cellStyle name="20 % - Akzent6 3 5" xfId="172"/>
    <cellStyle name="20 % - Akzent6 4" xfId="173"/>
    <cellStyle name="20 % - Akzent6 4 2" xfId="174"/>
    <cellStyle name="20 % - Akzent6 4 2 2" xfId="175"/>
    <cellStyle name="20 % - Akzent6 4 2 3" xfId="176"/>
    <cellStyle name="20 % - Akzent6 4 2 4" xfId="177"/>
    <cellStyle name="20 % - Akzent6 4 3" xfId="178"/>
    <cellStyle name="20 % - Akzent6 4 3 2" xfId="179"/>
    <cellStyle name="20 % - Akzent6 4 4" xfId="180"/>
    <cellStyle name="20 % - Akzent6 4 5" xfId="181"/>
    <cellStyle name="20 % - Akzent6 5" xfId="182"/>
    <cellStyle name="20 % - Akzent6 5 2" xfId="183"/>
    <cellStyle name="20 % - Akzent6 5 3" xfId="184"/>
    <cellStyle name="20 % - Akzent6 5 4" xfId="185"/>
    <cellStyle name="20 % - Akzent6 6" xfId="186"/>
    <cellStyle name="20 % - Akzent6 6 2" xfId="187"/>
    <cellStyle name="20 % - Akzent6 7" xfId="188"/>
    <cellStyle name="20 % - Akzent6 7 2" xfId="189"/>
    <cellStyle name="40 % - Akzent1 2" xfId="190"/>
    <cellStyle name="40 % - Akzent1 2 2" xfId="191"/>
    <cellStyle name="40 % - Akzent1 2 3" xfId="192"/>
    <cellStyle name="40 % - Akzent1 3" xfId="193"/>
    <cellStyle name="40 % - Akzent1 3 2" xfId="194"/>
    <cellStyle name="40 % - Akzent1 3 2 2" xfId="195"/>
    <cellStyle name="40 % - Akzent1 3 2 3" xfId="196"/>
    <cellStyle name="40 % - Akzent1 3 2 4" xfId="197"/>
    <cellStyle name="40 % - Akzent1 3 3" xfId="198"/>
    <cellStyle name="40 % - Akzent1 3 3 2" xfId="199"/>
    <cellStyle name="40 % - Akzent1 3 4" xfId="200"/>
    <cellStyle name="40 % - Akzent1 3 5" xfId="201"/>
    <cellStyle name="40 % - Akzent1 4" xfId="202"/>
    <cellStyle name="40 % - Akzent1 4 2" xfId="203"/>
    <cellStyle name="40 % - Akzent1 4 2 2" xfId="204"/>
    <cellStyle name="40 % - Akzent1 4 2 3" xfId="205"/>
    <cellStyle name="40 % - Akzent1 4 2 4" xfId="206"/>
    <cellStyle name="40 % - Akzent1 4 3" xfId="207"/>
    <cellStyle name="40 % - Akzent1 4 3 2" xfId="208"/>
    <cellStyle name="40 % - Akzent1 4 4" xfId="209"/>
    <cellStyle name="40 % - Akzent1 4 5" xfId="210"/>
    <cellStyle name="40 % - Akzent1 5" xfId="211"/>
    <cellStyle name="40 % - Akzent1 5 2" xfId="212"/>
    <cellStyle name="40 % - Akzent1 5 3" xfId="213"/>
    <cellStyle name="40 % - Akzent1 5 4" xfId="214"/>
    <cellStyle name="40 % - Akzent1 6" xfId="215"/>
    <cellStyle name="40 % - Akzent1 6 2" xfId="216"/>
    <cellStyle name="40 % - Akzent1 7" xfId="217"/>
    <cellStyle name="40 % - Akzent1 7 2" xfId="218"/>
    <cellStyle name="40 % - Akzent2 2" xfId="219"/>
    <cellStyle name="40 % - Akzent2 3" xfId="220"/>
    <cellStyle name="40 % - Akzent2 3 2" xfId="221"/>
    <cellStyle name="40 % - Akzent2 3 2 2" xfId="222"/>
    <cellStyle name="40 % - Akzent2 3 2 3" xfId="223"/>
    <cellStyle name="40 % - Akzent2 3 2 4" xfId="224"/>
    <cellStyle name="40 % - Akzent2 3 3" xfId="225"/>
    <cellStyle name="40 % - Akzent2 3 3 2" xfId="226"/>
    <cellStyle name="40 % - Akzent2 3 4" xfId="227"/>
    <cellStyle name="40 % - Akzent2 3 5" xfId="228"/>
    <cellStyle name="40 % - Akzent2 4" xfId="229"/>
    <cellStyle name="40 % - Akzent2 4 2" xfId="230"/>
    <cellStyle name="40 % - Akzent2 4 2 2" xfId="231"/>
    <cellStyle name="40 % - Akzent2 4 2 3" xfId="232"/>
    <cellStyle name="40 % - Akzent2 4 2 4" xfId="233"/>
    <cellStyle name="40 % - Akzent2 4 3" xfId="234"/>
    <cellStyle name="40 % - Akzent2 4 3 2" xfId="235"/>
    <cellStyle name="40 % - Akzent2 4 4" xfId="236"/>
    <cellStyle name="40 % - Akzent2 4 5" xfId="237"/>
    <cellStyle name="40 % - Akzent2 5" xfId="238"/>
    <cellStyle name="40 % - Akzent2 5 2" xfId="239"/>
    <cellStyle name="40 % - Akzent2 5 3" xfId="240"/>
    <cellStyle name="40 % - Akzent2 5 4" xfId="241"/>
    <cellStyle name="40 % - Akzent2 6" xfId="242"/>
    <cellStyle name="40 % - Akzent2 6 2" xfId="243"/>
    <cellStyle name="40 % - Akzent2 7" xfId="244"/>
    <cellStyle name="40 % - Akzent2 7 2" xfId="245"/>
    <cellStyle name="40 % - Akzent3 2" xfId="246"/>
    <cellStyle name="40 % - Akzent3 2 2" xfId="247"/>
    <cellStyle name="40 % - Akzent3 2 3" xfId="248"/>
    <cellStyle name="40 % - Akzent3 2 3 2" xfId="249"/>
    <cellStyle name="40 % - Akzent3 2 3 2 2" xfId="250"/>
    <cellStyle name="40 % - Akzent3 2 3 3" xfId="251"/>
    <cellStyle name="40 % - Akzent3 2 4" xfId="252"/>
    <cellStyle name="40 % - Akzent3 3" xfId="253"/>
    <cellStyle name="40 % - Akzent3 3 2" xfId="254"/>
    <cellStyle name="40 % - Akzent3 3 2 2" xfId="255"/>
    <cellStyle name="40 % - Akzent3 3 2 3" xfId="256"/>
    <cellStyle name="40 % - Akzent3 3 2 4" xfId="257"/>
    <cellStyle name="40 % - Akzent3 3 3" xfId="258"/>
    <cellStyle name="40 % - Akzent3 3 3 2" xfId="259"/>
    <cellStyle name="40 % - Akzent3 3 4" xfId="260"/>
    <cellStyle name="40 % - Akzent3 3 5" xfId="261"/>
    <cellStyle name="40 % - Akzent3 4" xfId="262"/>
    <cellStyle name="40 % - Akzent3 4 2" xfId="263"/>
    <cellStyle name="40 % - Akzent3 4 2 2" xfId="264"/>
    <cellStyle name="40 % - Akzent3 4 2 3" xfId="265"/>
    <cellStyle name="40 % - Akzent3 4 2 4" xfId="266"/>
    <cellStyle name="40 % - Akzent3 4 3" xfId="267"/>
    <cellStyle name="40 % - Akzent3 4 3 2" xfId="268"/>
    <cellStyle name="40 % - Akzent3 4 4" xfId="269"/>
    <cellStyle name="40 % - Akzent3 4 5" xfId="270"/>
    <cellStyle name="40 % - Akzent3 5" xfId="271"/>
    <cellStyle name="40 % - Akzent3 5 2" xfId="272"/>
    <cellStyle name="40 % - Akzent3 5 3" xfId="273"/>
    <cellStyle name="40 % - Akzent3 5 4" xfId="274"/>
    <cellStyle name="40 % - Akzent3 6" xfId="275"/>
    <cellStyle name="40 % - Akzent3 6 2" xfId="276"/>
    <cellStyle name="40 % - Akzent3 7" xfId="277"/>
    <cellStyle name="40 % - Akzent3 7 2" xfId="278"/>
    <cellStyle name="40 % - Akzent4 2" xfId="279"/>
    <cellStyle name="40 % - Akzent4 2 2" xfId="280"/>
    <cellStyle name="40 % - Akzent4 2 2 2" xfId="281"/>
    <cellStyle name="40 % - Akzent4 2 3" xfId="282"/>
    <cellStyle name="40 % - Akzent4 3" xfId="283"/>
    <cellStyle name="40 % - Akzent4 3 2" xfId="284"/>
    <cellStyle name="40 % - Akzent4 3 2 2" xfId="285"/>
    <cellStyle name="40 % - Akzent4 3 2 3" xfId="286"/>
    <cellStyle name="40 % - Akzent4 3 2 4" xfId="287"/>
    <cellStyle name="40 % - Akzent4 3 3" xfId="288"/>
    <cellStyle name="40 % - Akzent4 3 3 2" xfId="289"/>
    <cellStyle name="40 % - Akzent4 3 4" xfId="290"/>
    <cellStyle name="40 % - Akzent4 3 5" xfId="291"/>
    <cellStyle name="40 % - Akzent4 4" xfId="292"/>
    <cellStyle name="40 % - Akzent4 4 2" xfId="293"/>
    <cellStyle name="40 % - Akzent4 4 2 2" xfId="294"/>
    <cellStyle name="40 % - Akzent4 4 2 3" xfId="295"/>
    <cellStyle name="40 % - Akzent4 4 2 4" xfId="296"/>
    <cellStyle name="40 % - Akzent4 4 3" xfId="297"/>
    <cellStyle name="40 % - Akzent4 4 3 2" xfId="298"/>
    <cellStyle name="40 % - Akzent4 4 4" xfId="299"/>
    <cellStyle name="40 % - Akzent4 4 5" xfId="300"/>
    <cellStyle name="40 % - Akzent4 5" xfId="301"/>
    <cellStyle name="40 % - Akzent4 5 2" xfId="302"/>
    <cellStyle name="40 % - Akzent4 5 3" xfId="303"/>
    <cellStyle name="40 % - Akzent4 5 4" xfId="304"/>
    <cellStyle name="40 % - Akzent4 6" xfId="305"/>
    <cellStyle name="40 % - Akzent4 6 2" xfId="306"/>
    <cellStyle name="40 % - Akzent4 7" xfId="307"/>
    <cellStyle name="40 % - Akzent4 7 2" xfId="308"/>
    <cellStyle name="40 % - Akzent5 2" xfId="309"/>
    <cellStyle name="40 % - Akzent5 2 2" xfId="310"/>
    <cellStyle name="40 % - Akzent5 2 3" xfId="311"/>
    <cellStyle name="40 % - Akzent5 3" xfId="312"/>
    <cellStyle name="40 % - Akzent5 3 2" xfId="313"/>
    <cellStyle name="40 % - Akzent5 3 2 2" xfId="314"/>
    <cellStyle name="40 % - Akzent5 3 2 3" xfId="315"/>
    <cellStyle name="40 % - Akzent5 3 2 4" xfId="316"/>
    <cellStyle name="40 % - Akzent5 3 3" xfId="317"/>
    <cellStyle name="40 % - Akzent5 3 3 2" xfId="318"/>
    <cellStyle name="40 % - Akzent5 3 4" xfId="319"/>
    <cellStyle name="40 % - Akzent5 3 5" xfId="320"/>
    <cellStyle name="40 % - Akzent5 4" xfId="321"/>
    <cellStyle name="40 % - Akzent5 4 2" xfId="322"/>
    <cellStyle name="40 % - Akzent5 4 2 2" xfId="323"/>
    <cellStyle name="40 % - Akzent5 4 2 3" xfId="324"/>
    <cellStyle name="40 % - Akzent5 4 2 4" xfId="325"/>
    <cellStyle name="40 % - Akzent5 4 3" xfId="326"/>
    <cellStyle name="40 % - Akzent5 4 3 2" xfId="327"/>
    <cellStyle name="40 % - Akzent5 4 4" xfId="328"/>
    <cellStyle name="40 % - Akzent5 4 5" xfId="329"/>
    <cellStyle name="40 % - Akzent5 5" xfId="330"/>
    <cellStyle name="40 % - Akzent5 5 2" xfId="331"/>
    <cellStyle name="40 % - Akzent5 5 3" xfId="332"/>
    <cellStyle name="40 % - Akzent5 5 4" xfId="333"/>
    <cellStyle name="40 % - Akzent5 6" xfId="334"/>
    <cellStyle name="40 % - Akzent5 6 2" xfId="335"/>
    <cellStyle name="40 % - Akzent5 7" xfId="336"/>
    <cellStyle name="40 % - Akzent5 7 2" xfId="337"/>
    <cellStyle name="40 % - Akzent6 2" xfId="338"/>
    <cellStyle name="40 % - Akzent6 2 2" xfId="339"/>
    <cellStyle name="40 % - Akzent6 2 2 2" xfId="340"/>
    <cellStyle name="40 % - Akzent6 2 3" xfId="341"/>
    <cellStyle name="40 % - Akzent6 3" xfId="342"/>
    <cellStyle name="40 % - Akzent6 3 2" xfId="343"/>
    <cellStyle name="40 % - Akzent6 3 2 2" xfId="344"/>
    <cellStyle name="40 % - Akzent6 3 2 3" xfId="345"/>
    <cellStyle name="40 % - Akzent6 3 2 4" xfId="346"/>
    <cellStyle name="40 % - Akzent6 3 3" xfId="347"/>
    <cellStyle name="40 % - Akzent6 3 3 2" xfId="348"/>
    <cellStyle name="40 % - Akzent6 3 4" xfId="349"/>
    <cellStyle name="40 % - Akzent6 3 5" xfId="350"/>
    <cellStyle name="40 % - Akzent6 4" xfId="351"/>
    <cellStyle name="40 % - Akzent6 4 2" xfId="352"/>
    <cellStyle name="40 % - Akzent6 4 2 2" xfId="353"/>
    <cellStyle name="40 % - Akzent6 4 2 3" xfId="354"/>
    <cellStyle name="40 % - Akzent6 4 2 4" xfId="355"/>
    <cellStyle name="40 % - Akzent6 4 3" xfId="356"/>
    <cellStyle name="40 % - Akzent6 4 3 2" xfId="357"/>
    <cellStyle name="40 % - Akzent6 4 4" xfId="358"/>
    <cellStyle name="40 % - Akzent6 4 5" xfId="359"/>
    <cellStyle name="40 % - Akzent6 5" xfId="360"/>
    <cellStyle name="40 % - Akzent6 5 2" xfId="361"/>
    <cellStyle name="40 % - Akzent6 5 3" xfId="362"/>
    <cellStyle name="40 % - Akzent6 5 4" xfId="363"/>
    <cellStyle name="40 % - Akzent6 6" xfId="364"/>
    <cellStyle name="40 % - Akzent6 6 2" xfId="365"/>
    <cellStyle name="40 % - Akzent6 7" xfId="366"/>
    <cellStyle name="40 % - Akzent6 7 2" xfId="367"/>
    <cellStyle name="60 % - Akzent1 2" xfId="368"/>
    <cellStyle name="60 % - Akzent1 2 2" xfId="369"/>
    <cellStyle name="60 % - Akzent1 2 2 2" xfId="370"/>
    <cellStyle name="60 % - Akzent1 2 3" xfId="371"/>
    <cellStyle name="60 % - Akzent1 3" xfId="372"/>
    <cellStyle name="60 % - Akzent1 4" xfId="373"/>
    <cellStyle name="60 % - Akzent1 5" xfId="374"/>
    <cellStyle name="60 % - Akzent1 6" xfId="375"/>
    <cellStyle name="60 % - Akzent2 2" xfId="376"/>
    <cellStyle name="60 % - Akzent2 3" xfId="377"/>
    <cellStyle name="60 % - Akzent2 4" xfId="378"/>
    <cellStyle name="60 % - Akzent2 5" xfId="379"/>
    <cellStyle name="60 % - Akzent2 6" xfId="380"/>
    <cellStyle name="60 % - Akzent3 2" xfId="381"/>
    <cellStyle name="60 % - Akzent3 3" xfId="382"/>
    <cellStyle name="60 % - Akzent3 4" xfId="383"/>
    <cellStyle name="60 % - Akzent3 5" xfId="384"/>
    <cellStyle name="60 % - Akzent3 6" xfId="385"/>
    <cellStyle name="60 % - Akzent4 2" xfId="386"/>
    <cellStyle name="60 % - Akzent4 2 2" xfId="387"/>
    <cellStyle name="60 % - Akzent4 2 3" xfId="388"/>
    <cellStyle name="60 % - Akzent4 2 3 2" xfId="389"/>
    <cellStyle name="60 % - Akzent4 2 3 2 2" xfId="390"/>
    <cellStyle name="60 % - Akzent4 2 3 3" xfId="391"/>
    <cellStyle name="60 % - Akzent4 2 4" xfId="392"/>
    <cellStyle name="60 % - Akzent4 3" xfId="393"/>
    <cellStyle name="60 % - Akzent4 4" xfId="394"/>
    <cellStyle name="60 % - Akzent4 5" xfId="395"/>
    <cellStyle name="60 % - Akzent4 6" xfId="396"/>
    <cellStyle name="60 % - Akzent5 2" xfId="397"/>
    <cellStyle name="60 % - Akzent5 2 2" xfId="398"/>
    <cellStyle name="60 % - Akzent5 2 2 2" xfId="399"/>
    <cellStyle name="60 % - Akzent5 2 3" xfId="400"/>
    <cellStyle name="60 % - Akzent5 3" xfId="401"/>
    <cellStyle name="60 % - Akzent5 4" xfId="402"/>
    <cellStyle name="60 % - Akzent5 5" xfId="403"/>
    <cellStyle name="60 % - Akzent5 6" xfId="404"/>
    <cellStyle name="60 % - Akzent6 2" xfId="405"/>
    <cellStyle name="60 % - Akzent6 2 2" xfId="406"/>
    <cellStyle name="60 % - Akzent6 2 3" xfId="407"/>
    <cellStyle name="60 % - Akzent6 2 3 2" xfId="408"/>
    <cellStyle name="60 % - Akzent6 2 3 2 2" xfId="409"/>
    <cellStyle name="60 % - Akzent6 2 3 3" xfId="410"/>
    <cellStyle name="60 % - Akzent6 2 4" xfId="411"/>
    <cellStyle name="60 % - Akzent6 3" xfId="412"/>
    <cellStyle name="60 % - Akzent6 4" xfId="413"/>
    <cellStyle name="60 % - Akzent6 5" xfId="414"/>
    <cellStyle name="60 % - Akzent6 6" xfId="415"/>
    <cellStyle name="Accent1" xfId="416"/>
    <cellStyle name="Accent1 2" xfId="417"/>
    <cellStyle name="Accent1 3" xfId="418"/>
    <cellStyle name="Accent1 3 2" xfId="419"/>
    <cellStyle name="Accent1 3 3" xfId="420"/>
    <cellStyle name="Accent1 4" xfId="421"/>
    <cellStyle name="Accent1 4 2" xfId="422"/>
    <cellStyle name="Accent1 5" xfId="423"/>
    <cellStyle name="Accent2" xfId="424"/>
    <cellStyle name="Accent2 2" xfId="425"/>
    <cellStyle name="Accent2 3" xfId="426"/>
    <cellStyle name="Accent2 4" xfId="427"/>
    <cellStyle name="Accent3" xfId="1159"/>
    <cellStyle name="Accent3 2" xfId="428"/>
    <cellStyle name="Accent4" xfId="429"/>
    <cellStyle name="Accent4 2" xfId="430"/>
    <cellStyle name="Accent4 3" xfId="431"/>
    <cellStyle name="Accent4 3 2" xfId="432"/>
    <cellStyle name="Accent4 3 3" xfId="433"/>
    <cellStyle name="Accent4 4" xfId="434"/>
    <cellStyle name="Accent4 4 2" xfId="435"/>
    <cellStyle name="Accent4 5" xfId="436"/>
    <cellStyle name="Accent5" xfId="1160"/>
    <cellStyle name="Accent5 2" xfId="437"/>
    <cellStyle name="Accent6" xfId="1161"/>
    <cellStyle name="Accent6 2" xfId="438"/>
    <cellStyle name="Akzent1 2" xfId="439"/>
    <cellStyle name="Akzent1 3" xfId="440"/>
    <cellStyle name="Akzent1 4" xfId="441"/>
    <cellStyle name="Akzent1 5" xfId="442"/>
    <cellStyle name="Akzent2 2" xfId="443"/>
    <cellStyle name="Akzent2 3" xfId="444"/>
    <cellStyle name="Akzent2 4" xfId="445"/>
    <cellStyle name="Akzent2 5" xfId="446"/>
    <cellStyle name="Akzent3 2" xfId="447"/>
    <cellStyle name="Akzent3 3" xfId="448"/>
    <cellStyle name="Akzent3 4" xfId="449"/>
    <cellStyle name="Akzent4 2" xfId="450"/>
    <cellStyle name="Akzent4 3" xfId="451"/>
    <cellStyle name="Akzent4 4" xfId="452"/>
    <cellStyle name="Akzent4 5" xfId="453"/>
    <cellStyle name="Akzent5 2" xfId="454"/>
    <cellStyle name="Akzent5 3" xfId="455"/>
    <cellStyle name="Akzent5 4" xfId="456"/>
    <cellStyle name="Akzent6 2" xfId="457"/>
    <cellStyle name="Akzent6 3" xfId="458"/>
    <cellStyle name="Akzent6 4" xfId="459"/>
    <cellStyle name="Ausgabe 2" xfId="460"/>
    <cellStyle name="Ausgabe 2 2" xfId="461"/>
    <cellStyle name="Ausgabe 2 2 2" xfId="462"/>
    <cellStyle name="Ausgabe 2 2 3" xfId="463"/>
    <cellStyle name="Ausgabe 2 2 3 2" xfId="464"/>
    <cellStyle name="Ausgabe 2 2 3 3" xfId="465"/>
    <cellStyle name="Ausgabe 2 3" xfId="466"/>
    <cellStyle name="Ausgabe 2 3 2" xfId="467"/>
    <cellStyle name="Ausgabe 2 3 2 2" xfId="468"/>
    <cellStyle name="Ausgabe 2 3 3" xfId="469"/>
    <cellStyle name="Ausgabe 2 3 3 2" xfId="470"/>
    <cellStyle name="Ausgabe 2 3 3 3" xfId="471"/>
    <cellStyle name="Ausgabe 2 4" xfId="472"/>
    <cellStyle name="Ausgabe 2 5" xfId="473"/>
    <cellStyle name="Ausgabe 2 5 2" xfId="474"/>
    <cellStyle name="Ausgabe 2 5 3" xfId="475"/>
    <cellStyle name="Ausgabe 3" xfId="476"/>
    <cellStyle name="Ausgabe 3 2" xfId="477"/>
    <cellStyle name="Ausgabe 3 3" xfId="478"/>
    <cellStyle name="Ausgabe 3 3 2" xfId="479"/>
    <cellStyle name="Ausgabe 3 3 3" xfId="480"/>
    <cellStyle name="Ausgabe 4" xfId="481"/>
    <cellStyle name="Ausgabe 5" xfId="482"/>
    <cellStyle name="Ausgabe 6" xfId="483"/>
    <cellStyle name="Ausgabe 7" xfId="484"/>
    <cellStyle name="Ausgabe 7 2" xfId="485"/>
    <cellStyle name="Ausgabe 7 3" xfId="486"/>
    <cellStyle name="Ausgabe 7 3 2" xfId="487"/>
    <cellStyle name="Ausgabe 7 3 3" xfId="488"/>
    <cellStyle name="Ausgabe 7 3 4" xfId="489"/>
    <cellStyle name="Ausgabe 7 4" xfId="490"/>
    <cellStyle name="Ausgabe 8" xfId="491"/>
    <cellStyle name="Ausgabe 8 2" xfId="492"/>
    <cellStyle name="Bad" xfId="1157"/>
    <cellStyle name="Bad 2" xfId="493"/>
    <cellStyle name="Bad 2 2" xfId="494"/>
    <cellStyle name="Berechnung 2" xfId="495"/>
    <cellStyle name="Berechnung 2 2" xfId="496"/>
    <cellStyle name="Berechnung 2 3" xfId="497"/>
    <cellStyle name="Berechnung 2 3 2" xfId="498"/>
    <cellStyle name="Berechnung 2 3 2 2" xfId="499"/>
    <cellStyle name="Berechnung 2 3 3" xfId="500"/>
    <cellStyle name="Berechnung 2 4" xfId="501"/>
    <cellStyle name="Berechnung 3" xfId="502"/>
    <cellStyle name="Berechnung 4" xfId="503"/>
    <cellStyle name="Berechnung 5" xfId="504"/>
    <cellStyle name="Berechnung 6" xfId="505"/>
    <cellStyle name="Berechnung 7" xfId="506"/>
    <cellStyle name="Berechnung 7 2" xfId="507"/>
    <cellStyle name="Berechnung 7 3" xfId="508"/>
    <cellStyle name="Berechnung 8" xfId="509"/>
    <cellStyle name="Calculation 2" xfId="510"/>
    <cellStyle name="Check Cell" xfId="511"/>
    <cellStyle name="Check Cell 2" xfId="512"/>
    <cellStyle name="Check Cell 2 2" xfId="513"/>
    <cellStyle name="Check Cell 3" xfId="514"/>
    <cellStyle name="Check Cell 3 2" xfId="515"/>
    <cellStyle name="Check Cell 4" xfId="516"/>
    <cellStyle name="Check Cell 4 2" xfId="517"/>
    <cellStyle name="Check Cell 5" xfId="518"/>
    <cellStyle name="Comma 2" xfId="1165"/>
    <cellStyle name="Eingabe 2" xfId="519"/>
    <cellStyle name="Eingabe 3" xfId="520"/>
    <cellStyle name="Eingabe 4" xfId="521"/>
    <cellStyle name="Eingabe 5" xfId="522"/>
    <cellStyle name="Eingabe 6" xfId="523"/>
    <cellStyle name="Eingabe 7" xfId="524"/>
    <cellStyle name="Ergebnis 2" xfId="525"/>
    <cellStyle name="Ergebnis 2 2" xfId="526"/>
    <cellStyle name="Ergebnis 2 2 2" xfId="527"/>
    <cellStyle name="Ergebnis 2 3" xfId="528"/>
    <cellStyle name="Ergebnis 2 4" xfId="529"/>
    <cellStyle name="Ergebnis 2 4 2" xfId="530"/>
    <cellStyle name="Ergebnis 2 4 2 2" xfId="531"/>
    <cellStyle name="Ergebnis 2 4 3" xfId="532"/>
    <cellStyle name="Ergebnis 2 5" xfId="533"/>
    <cellStyle name="Ergebnis 3" xfId="534"/>
    <cellStyle name="Ergebnis 3 2" xfId="535"/>
    <cellStyle name="Ergebnis 4" xfId="536"/>
    <cellStyle name="Ergebnis 4 2" xfId="537"/>
    <cellStyle name="Ergebnis 5" xfId="538"/>
    <cellStyle name="Ergebnis 6" xfId="539"/>
    <cellStyle name="Ergebnis 7" xfId="540"/>
    <cellStyle name="Ergebnis 8" xfId="541"/>
    <cellStyle name="Ergebnis 8 2" xfId="542"/>
    <cellStyle name="Ergebnis 8 3" xfId="543"/>
    <cellStyle name="Ergebnis 9" xfId="544"/>
    <cellStyle name="Erklärender Text 2" xfId="545"/>
    <cellStyle name="Erklärender Text 3" xfId="546"/>
    <cellStyle name="Erklärender Text 4" xfId="547"/>
    <cellStyle name="Erklärender Text 5" xfId="548"/>
    <cellStyle name="Erklärender Text 6" xfId="549"/>
    <cellStyle name="Good" xfId="1156"/>
    <cellStyle name="Good 2" xfId="550"/>
    <cellStyle name="Good 2 2" xfId="551"/>
    <cellStyle name="Gut 2" xfId="552"/>
    <cellStyle name="Gut 3" xfId="553"/>
    <cellStyle name="Gut 4" xfId="554"/>
    <cellStyle name="Heading 1" xfId="555"/>
    <cellStyle name="Heading 1 2" xfId="556"/>
    <cellStyle name="Heading 1 2 2" xfId="557"/>
    <cellStyle name="Heading 1 2 2 2" xfId="558"/>
    <cellStyle name="Heading 1 2 3" xfId="559"/>
    <cellStyle name="Heading 1 3" xfId="560"/>
    <cellStyle name="Heading 1 3 2" xfId="561"/>
    <cellStyle name="Heading 1 4" xfId="562"/>
    <cellStyle name="Heading 2" xfId="563"/>
    <cellStyle name="Heading 2 2" xfId="564"/>
    <cellStyle name="Heading 2 2 2" xfId="565"/>
    <cellStyle name="Heading 2 2 2 2" xfId="566"/>
    <cellStyle name="Heading 2 2 3" xfId="567"/>
    <cellStyle name="Heading 2 3" xfId="568"/>
    <cellStyle name="Heading 2 3 2" xfId="569"/>
    <cellStyle name="Heading 2 4" xfId="570"/>
    <cellStyle name="Heading 3" xfId="571"/>
    <cellStyle name="Heading 3 2" xfId="572"/>
    <cellStyle name="Heading 3 2 2" xfId="573"/>
    <cellStyle name="Heading 3 2 2 2" xfId="574"/>
    <cellStyle name="Heading 3 2 3" xfId="575"/>
    <cellStyle name="Heading 3 3" xfId="576"/>
    <cellStyle name="Heading 3 3 2" xfId="577"/>
    <cellStyle name="Heading 3 4" xfId="578"/>
    <cellStyle name="Heading 4" xfId="579"/>
    <cellStyle name="Heading 4 2" xfId="580"/>
    <cellStyle name="Heading 4 2 2" xfId="581"/>
    <cellStyle name="Heading 4 2 2 2" xfId="582"/>
    <cellStyle name="Heading 4 2 3" xfId="583"/>
    <cellStyle name="Heading 4 3" xfId="584"/>
    <cellStyle name="Heading 4 3 2" xfId="585"/>
    <cellStyle name="Heading 4 4" xfId="586"/>
    <cellStyle name="Hyperlink 2" xfId="1170"/>
    <cellStyle name="Input 2" xfId="587"/>
    <cellStyle name="Komma 2" xfId="1162"/>
    <cellStyle name="Linked Cell" xfId="1158"/>
    <cellStyle name="Linked Cell 2" xfId="588"/>
    <cellStyle name="Linked Cell 2 2" xfId="589"/>
    <cellStyle name="Neutral" xfId="590" builtinId="28" customBuiltin="1"/>
    <cellStyle name="Neutral 2" xfId="1171"/>
    <cellStyle name="Normal 2" xfId="591"/>
    <cellStyle name="Normal 3" xfId="1169"/>
    <cellStyle name="Note" xfId="592"/>
    <cellStyle name="Note 2" xfId="593"/>
    <cellStyle name="Note 2 2" xfId="594"/>
    <cellStyle name="Note 3" xfId="595"/>
    <cellStyle name="Note 3 2" xfId="596"/>
    <cellStyle name="Note 4" xfId="597"/>
    <cellStyle name="Note 4 2" xfId="598"/>
    <cellStyle name="Note 5" xfId="599"/>
    <cellStyle name="Note 5 2" xfId="600"/>
    <cellStyle name="Note 5 2 2" xfId="601"/>
    <cellStyle name="Note 6" xfId="602"/>
    <cellStyle name="Notiz 10" xfId="603"/>
    <cellStyle name="Notiz 2" xfId="604"/>
    <cellStyle name="Notiz 2 2" xfId="605"/>
    <cellStyle name="Notiz 2 2 2" xfId="606"/>
    <cellStyle name="Notiz 2 2 2 2" xfId="607"/>
    <cellStyle name="Notiz 2 2 2 2 2" xfId="608"/>
    <cellStyle name="Notiz 2 2 2 2 2 2" xfId="609"/>
    <cellStyle name="Notiz 2 2 2 2 2 3" xfId="610"/>
    <cellStyle name="Notiz 2 2 2 2 2 4" xfId="611"/>
    <cellStyle name="Notiz 2 2 2 2 3" xfId="612"/>
    <cellStyle name="Notiz 2 2 2 2 4" xfId="613"/>
    <cellStyle name="Notiz 2 2 2 2 5" xfId="614"/>
    <cellStyle name="Notiz 2 2 2 3" xfId="615"/>
    <cellStyle name="Notiz 2 2 2 3 2" xfId="616"/>
    <cellStyle name="Notiz 2 2 2 3 3" xfId="617"/>
    <cellStyle name="Notiz 2 2 2 3 4" xfId="618"/>
    <cellStyle name="Notiz 2 2 2 4" xfId="619"/>
    <cellStyle name="Notiz 2 2 2 5" xfId="620"/>
    <cellStyle name="Notiz 2 2 2 6" xfId="621"/>
    <cellStyle name="Notiz 2 2 3" xfId="622"/>
    <cellStyle name="Notiz 2 2 3 2" xfId="623"/>
    <cellStyle name="Notiz 2 2 3 2 2" xfId="624"/>
    <cellStyle name="Notiz 2 2 3 2 3" xfId="625"/>
    <cellStyle name="Notiz 2 2 3 2 4" xfId="626"/>
    <cellStyle name="Notiz 2 2 3 3" xfId="627"/>
    <cellStyle name="Notiz 2 2 3 4" xfId="628"/>
    <cellStyle name="Notiz 2 2 3 5" xfId="629"/>
    <cellStyle name="Notiz 2 2 4" xfId="630"/>
    <cellStyle name="Notiz 2 2 4 2" xfId="631"/>
    <cellStyle name="Notiz 2 2 4 2 2" xfId="632"/>
    <cellStyle name="Notiz 2 2 4 3" xfId="633"/>
    <cellStyle name="Notiz 2 2 4 3 2" xfId="634"/>
    <cellStyle name="Notiz 2 2 4 3 2 2" xfId="635"/>
    <cellStyle name="Notiz 2 2 4 3 3" xfId="636"/>
    <cellStyle name="Notiz 2 2 4 3 3 2" xfId="637"/>
    <cellStyle name="Notiz 2 2 4 3 4" xfId="638"/>
    <cellStyle name="Notiz 2 2 4 4" xfId="639"/>
    <cellStyle name="Notiz 2 2 4 4 2" xfId="640"/>
    <cellStyle name="Notiz 2 2 4 4 2 2" xfId="641"/>
    <cellStyle name="Notiz 2 2 4 5" xfId="642"/>
    <cellStyle name="Notiz 2 2 5" xfId="643"/>
    <cellStyle name="Notiz 2 2 5 2" xfId="644"/>
    <cellStyle name="Notiz 2 2 5 2 2" xfId="645"/>
    <cellStyle name="Notiz 2 2 5 3" xfId="646"/>
    <cellStyle name="Notiz 2 2 5 3 2" xfId="647"/>
    <cellStyle name="Notiz 2 2 5 4" xfId="648"/>
    <cellStyle name="Notiz 2 2 5 4 2" xfId="649"/>
    <cellStyle name="Notiz 2 2 5 4 3" xfId="650"/>
    <cellStyle name="Notiz 2 2 5 5" xfId="651"/>
    <cellStyle name="Notiz 2 2 6" xfId="652"/>
    <cellStyle name="Notiz 2 3" xfId="653"/>
    <cellStyle name="Notiz 2 3 2" xfId="654"/>
    <cellStyle name="Notiz 2 3 2 2" xfId="655"/>
    <cellStyle name="Notiz 2 3 2 2 2" xfId="656"/>
    <cellStyle name="Notiz 2 3 2 2 3" xfId="657"/>
    <cellStyle name="Notiz 2 3 2 2 4" xfId="658"/>
    <cellStyle name="Notiz 2 3 2 3" xfId="659"/>
    <cellStyle name="Notiz 2 3 2 4" xfId="660"/>
    <cellStyle name="Notiz 2 3 2 5" xfId="661"/>
    <cellStyle name="Notiz 2 3 3" xfId="662"/>
    <cellStyle name="Notiz 2 3 3 2" xfId="663"/>
    <cellStyle name="Notiz 2 3 3 3" xfId="664"/>
    <cellStyle name="Notiz 2 3 3 4" xfId="665"/>
    <cellStyle name="Notiz 2 3 4" xfId="666"/>
    <cellStyle name="Notiz 2 3 5" xfId="667"/>
    <cellStyle name="Notiz 2 3 6" xfId="668"/>
    <cellStyle name="Notiz 2 4" xfId="669"/>
    <cellStyle name="Notiz 2 4 2" xfId="670"/>
    <cellStyle name="Notiz 2 4 2 2" xfId="671"/>
    <cellStyle name="Notiz 2 4 2 3" xfId="672"/>
    <cellStyle name="Notiz 2 4 2 4" xfId="673"/>
    <cellStyle name="Notiz 2 4 3" xfId="674"/>
    <cellStyle name="Notiz 2 4 4" xfId="675"/>
    <cellStyle name="Notiz 2 4 5" xfId="676"/>
    <cellStyle name="Notiz 2 5" xfId="677"/>
    <cellStyle name="Notiz 2 5 2" xfId="678"/>
    <cellStyle name="Notiz 2 5 3" xfId="679"/>
    <cellStyle name="Notiz 2 5 4" xfId="680"/>
    <cellStyle name="Notiz 2 6" xfId="681"/>
    <cellStyle name="Notiz 2 7" xfId="682"/>
    <cellStyle name="Notiz 2 8" xfId="683"/>
    <cellStyle name="Notiz 3" xfId="684"/>
    <cellStyle name="Notiz 3 2" xfId="685"/>
    <cellStyle name="Notiz 3 2 2" xfId="686"/>
    <cellStyle name="Notiz 3 2 2 2" xfId="687"/>
    <cellStyle name="Notiz 3 2 2 2 2" xfId="688"/>
    <cellStyle name="Notiz 3 2 2 2 3" xfId="689"/>
    <cellStyle name="Notiz 3 2 2 2 4" xfId="690"/>
    <cellStyle name="Notiz 3 2 2 3" xfId="691"/>
    <cellStyle name="Notiz 3 2 2 4" xfId="692"/>
    <cellStyle name="Notiz 3 2 2 5" xfId="693"/>
    <cellStyle name="Notiz 3 2 3" xfId="694"/>
    <cellStyle name="Notiz 3 2 3 2" xfId="695"/>
    <cellStyle name="Notiz 3 2 3 3" xfId="696"/>
    <cellStyle name="Notiz 3 2 3 4" xfId="697"/>
    <cellStyle name="Notiz 3 2 4" xfId="698"/>
    <cellStyle name="Notiz 3 2 5" xfId="699"/>
    <cellStyle name="Notiz 3 2 6" xfId="700"/>
    <cellStyle name="Notiz 3 3" xfId="701"/>
    <cellStyle name="Notiz 3 3 2" xfId="702"/>
    <cellStyle name="Notiz 3 3 2 2" xfId="703"/>
    <cellStyle name="Notiz 3 3 2 3" xfId="704"/>
    <cellStyle name="Notiz 3 3 2 4" xfId="705"/>
    <cellStyle name="Notiz 3 3 3" xfId="706"/>
    <cellStyle name="Notiz 3 3 4" xfId="707"/>
    <cellStyle name="Notiz 3 3 5" xfId="708"/>
    <cellStyle name="Notiz 3 4" xfId="709"/>
    <cellStyle name="Notiz 3 4 2" xfId="710"/>
    <cellStyle name="Notiz 3 4 3" xfId="711"/>
    <cellStyle name="Notiz 3 4 4" xfId="712"/>
    <cellStyle name="Notiz 3 5" xfId="713"/>
    <cellStyle name="Notiz 3 6" xfId="714"/>
    <cellStyle name="Notiz 3 7" xfId="715"/>
    <cellStyle name="Notiz 4" xfId="716"/>
    <cellStyle name="Notiz 4 2" xfId="717"/>
    <cellStyle name="Notiz 4 2 2" xfId="718"/>
    <cellStyle name="Notiz 4 2 2 2" xfId="719"/>
    <cellStyle name="Notiz 4 2 2 3" xfId="720"/>
    <cellStyle name="Notiz 4 2 2 4" xfId="721"/>
    <cellStyle name="Notiz 4 2 3" xfId="722"/>
    <cellStyle name="Notiz 4 2 4" xfId="723"/>
    <cellStyle name="Notiz 4 2 5" xfId="724"/>
    <cellStyle name="Notiz 4 3" xfId="725"/>
    <cellStyle name="Notiz 4 3 2" xfId="726"/>
    <cellStyle name="Notiz 4 3 3" xfId="727"/>
    <cellStyle name="Notiz 4 3 4" xfId="728"/>
    <cellStyle name="Notiz 4 4" xfId="729"/>
    <cellStyle name="Notiz 4 5" xfId="730"/>
    <cellStyle name="Notiz 4 6" xfId="731"/>
    <cellStyle name="Notiz 5" xfId="732"/>
    <cellStyle name="Notiz 5 2" xfId="733"/>
    <cellStyle name="Notiz 5 2 2" xfId="734"/>
    <cellStyle name="Notiz 5 2 2 2" xfId="735"/>
    <cellStyle name="Notiz 5 2 2 3" xfId="736"/>
    <cellStyle name="Notiz 5 2 2 4" xfId="737"/>
    <cellStyle name="Notiz 5 2 3" xfId="738"/>
    <cellStyle name="Notiz 5 2 4" xfId="739"/>
    <cellStyle name="Notiz 5 2 5" xfId="740"/>
    <cellStyle name="Notiz 5 3" xfId="741"/>
    <cellStyle name="Notiz 5 3 2" xfId="742"/>
    <cellStyle name="Notiz 5 3 3" xfId="743"/>
    <cellStyle name="Notiz 5 3 4" xfId="744"/>
    <cellStyle name="Notiz 5 4" xfId="745"/>
    <cellStyle name="Notiz 5 5" xfId="746"/>
    <cellStyle name="Notiz 5 6" xfId="747"/>
    <cellStyle name="Notiz 6" xfId="748"/>
    <cellStyle name="Notiz 6 2" xfId="749"/>
    <cellStyle name="Notiz 6 2 2" xfId="750"/>
    <cellStyle name="Notiz 6 2 3" xfId="751"/>
    <cellStyle name="Notiz 6 2 4" xfId="752"/>
    <cellStyle name="Notiz 6 3" xfId="753"/>
    <cellStyle name="Notiz 6 4" xfId="754"/>
    <cellStyle name="Notiz 6 5" xfId="755"/>
    <cellStyle name="Notiz 7" xfId="756"/>
    <cellStyle name="Notiz 7 2" xfId="757"/>
    <cellStyle name="Notiz 7 3" xfId="758"/>
    <cellStyle name="Notiz 7 4" xfId="759"/>
    <cellStyle name="Notiz 8" xfId="760"/>
    <cellStyle name="Notiz 8 2" xfId="761"/>
    <cellStyle name="Notiz 9" xfId="762"/>
    <cellStyle name="Output 2" xfId="763"/>
    <cellStyle name="Percent 2" xfId="1166"/>
    <cellStyle name="Prozent" xfId="1168" builtinId="5"/>
    <cellStyle name="Prozent 10" xfId="764"/>
    <cellStyle name="Prozent 10 2" xfId="765"/>
    <cellStyle name="Prozent 10 2 2" xfId="766"/>
    <cellStyle name="Prozent 10 3" xfId="767"/>
    <cellStyle name="Prozent 10 3 2" xfId="768"/>
    <cellStyle name="Prozent 10 4" xfId="769"/>
    <cellStyle name="Prozent 10 4 2" xfId="770"/>
    <cellStyle name="Prozent 10 4 3" xfId="771"/>
    <cellStyle name="Prozent 10 5" xfId="772"/>
    <cellStyle name="Prozent 11" xfId="773"/>
    <cellStyle name="Prozent 11 2" xfId="774"/>
    <cellStyle name="Prozent 12" xfId="775"/>
    <cellStyle name="Prozent 12 2" xfId="776"/>
    <cellStyle name="Prozent 13" xfId="777"/>
    <cellStyle name="Prozent 14" xfId="778"/>
    <cellStyle name="Prozent 2" xfId="779"/>
    <cellStyle name="Prozent 3" xfId="780"/>
    <cellStyle name="Prozent 3 2" xfId="781"/>
    <cellStyle name="Prozent 3 2 2" xfId="782"/>
    <cellStyle name="Prozent 3 2 2 2" xfId="783"/>
    <cellStyle name="Prozent 3 2 2 2 2" xfId="784"/>
    <cellStyle name="Prozent 3 2 2 2 2 2" xfId="785"/>
    <cellStyle name="Prozent 3 2 2 2 2 3" xfId="786"/>
    <cellStyle name="Prozent 3 2 2 2 2 4" xfId="787"/>
    <cellStyle name="Prozent 3 2 2 2 3" xfId="788"/>
    <cellStyle name="Prozent 3 2 2 2 4" xfId="789"/>
    <cellStyle name="Prozent 3 2 2 2 5" xfId="790"/>
    <cellStyle name="Prozent 3 2 2 3" xfId="791"/>
    <cellStyle name="Prozent 3 2 2 3 2" xfId="792"/>
    <cellStyle name="Prozent 3 2 2 3 3" xfId="793"/>
    <cellStyle name="Prozent 3 2 2 3 4" xfId="794"/>
    <cellStyle name="Prozent 3 2 2 4" xfId="795"/>
    <cellStyle name="Prozent 3 2 2 5" xfId="796"/>
    <cellStyle name="Prozent 3 2 2 6" xfId="797"/>
    <cellStyle name="Prozent 3 2 3" xfId="798"/>
    <cellStyle name="Prozent 3 2 3 2" xfId="799"/>
    <cellStyle name="Prozent 3 2 3 2 2" xfId="800"/>
    <cellStyle name="Prozent 3 2 3 2 3" xfId="801"/>
    <cellStyle name="Prozent 3 2 3 2 4" xfId="802"/>
    <cellStyle name="Prozent 3 2 3 3" xfId="803"/>
    <cellStyle name="Prozent 3 2 3 4" xfId="804"/>
    <cellStyle name="Prozent 3 2 3 5" xfId="805"/>
    <cellStyle name="Prozent 3 2 4" xfId="806"/>
    <cellStyle name="Prozent 3 2 4 2" xfId="807"/>
    <cellStyle name="Prozent 3 2 4 2 2" xfId="808"/>
    <cellStyle name="Prozent 3 2 4 3" xfId="809"/>
    <cellStyle name="Prozent 3 2 4 4" xfId="810"/>
    <cellStyle name="Prozent 3 2 4 5" xfId="811"/>
    <cellStyle name="Prozent 3 2 5" xfId="812"/>
    <cellStyle name="Prozent 3 2 6" xfId="813"/>
    <cellStyle name="Prozent 3 3" xfId="814"/>
    <cellStyle name="Prozent 3 3 2" xfId="815"/>
    <cellStyle name="Prozent 3 3 2 2" xfId="816"/>
    <cellStyle name="Prozent 3 3 2 2 2" xfId="817"/>
    <cellStyle name="Prozent 3 3 2 2 3" xfId="818"/>
    <cellStyle name="Prozent 3 3 2 2 4" xfId="819"/>
    <cellStyle name="Prozent 3 3 2 3" xfId="820"/>
    <cellStyle name="Prozent 3 3 2 4" xfId="821"/>
    <cellStyle name="Prozent 3 3 2 5" xfId="822"/>
    <cellStyle name="Prozent 3 3 3" xfId="823"/>
    <cellStyle name="Prozent 3 3 3 2" xfId="824"/>
    <cellStyle name="Prozent 3 3 3 3" xfId="825"/>
    <cellStyle name="Prozent 3 3 3 4" xfId="826"/>
    <cellStyle name="Prozent 3 3 4" xfId="827"/>
    <cellStyle name="Prozent 3 3 5" xfId="828"/>
    <cellStyle name="Prozent 3 3 6" xfId="829"/>
    <cellStyle name="Prozent 3 4" xfId="830"/>
    <cellStyle name="Prozent 3 4 2" xfId="831"/>
    <cellStyle name="Prozent 3 4 2 2" xfId="832"/>
    <cellStyle name="Prozent 3 4 2 3" xfId="833"/>
    <cellStyle name="Prozent 3 4 2 4" xfId="834"/>
    <cellStyle name="Prozent 3 4 3" xfId="835"/>
    <cellStyle name="Prozent 3 4 4" xfId="836"/>
    <cellStyle name="Prozent 3 4 5" xfId="837"/>
    <cellStyle name="Prozent 3 5" xfId="838"/>
    <cellStyle name="Prozent 3 5 2" xfId="839"/>
    <cellStyle name="Prozent 3 5 3" xfId="840"/>
    <cellStyle name="Prozent 3 5 4" xfId="841"/>
    <cellStyle name="Prozent 3 6" xfId="842"/>
    <cellStyle name="Prozent 3 7" xfId="843"/>
    <cellStyle name="Prozent 3 8" xfId="844"/>
    <cellStyle name="Prozent 4" xfId="845"/>
    <cellStyle name="Prozent 4 2" xfId="846"/>
    <cellStyle name="Prozent 4 2 2" xfId="847"/>
    <cellStyle name="Prozent 4 2 2 2" xfId="848"/>
    <cellStyle name="Prozent 4 2 2 2 2" xfId="849"/>
    <cellStyle name="Prozent 4 2 2 2 2 2" xfId="850"/>
    <cellStyle name="Prozent 4 2 2 2 2 3" xfId="851"/>
    <cellStyle name="Prozent 4 2 2 2 2 4" xfId="852"/>
    <cellStyle name="Prozent 4 2 2 2 3" xfId="853"/>
    <cellStyle name="Prozent 4 2 2 2 4" xfId="854"/>
    <cellStyle name="Prozent 4 2 2 2 5" xfId="855"/>
    <cellStyle name="Prozent 4 2 2 3" xfId="856"/>
    <cellStyle name="Prozent 4 2 2 3 2" xfId="857"/>
    <cellStyle name="Prozent 4 2 2 3 3" xfId="858"/>
    <cellStyle name="Prozent 4 2 2 3 4" xfId="859"/>
    <cellStyle name="Prozent 4 2 2 4" xfId="860"/>
    <cellStyle name="Prozent 4 2 2 5" xfId="861"/>
    <cellStyle name="Prozent 4 2 2 6" xfId="862"/>
    <cellStyle name="Prozent 4 2 3" xfId="863"/>
    <cellStyle name="Prozent 4 2 3 2" xfId="864"/>
    <cellStyle name="Prozent 4 2 3 2 2" xfId="865"/>
    <cellStyle name="Prozent 4 2 3 2 3" xfId="866"/>
    <cellStyle name="Prozent 4 2 3 2 4" xfId="867"/>
    <cellStyle name="Prozent 4 2 3 3" xfId="868"/>
    <cellStyle name="Prozent 4 2 3 4" xfId="869"/>
    <cellStyle name="Prozent 4 2 3 5" xfId="870"/>
    <cellStyle name="Prozent 4 2 4" xfId="871"/>
    <cellStyle name="Prozent 4 2 4 2" xfId="872"/>
    <cellStyle name="Prozent 4 2 4 3" xfId="873"/>
    <cellStyle name="Prozent 4 2 4 4" xfId="874"/>
    <cellStyle name="Prozent 4 2 5" xfId="875"/>
    <cellStyle name="Prozent 4 2 6" xfId="876"/>
    <cellStyle name="Prozent 4 2 7" xfId="877"/>
    <cellStyle name="Prozent 4 3" xfId="878"/>
    <cellStyle name="Prozent 4 3 2" xfId="879"/>
    <cellStyle name="Prozent 4 3 2 2" xfId="880"/>
    <cellStyle name="Prozent 4 3 2 2 2" xfId="881"/>
    <cellStyle name="Prozent 4 3 2 2 3" xfId="882"/>
    <cellStyle name="Prozent 4 3 2 2 4" xfId="883"/>
    <cellStyle name="Prozent 4 3 2 3" xfId="884"/>
    <cellStyle name="Prozent 4 3 2 4" xfId="885"/>
    <cellStyle name="Prozent 4 3 2 5" xfId="886"/>
    <cellStyle name="Prozent 4 3 3" xfId="887"/>
    <cellStyle name="Prozent 4 3 3 2" xfId="888"/>
    <cellStyle name="Prozent 4 3 3 2 2" xfId="889"/>
    <cellStyle name="Prozent 4 3 3 2 3" xfId="890"/>
    <cellStyle name="Prozent 4 3 3 2 4" xfId="891"/>
    <cellStyle name="Prozent 4 3 3 3" xfId="892"/>
    <cellStyle name="Prozent 4 3 3 4" xfId="893"/>
    <cellStyle name="Prozent 4 3 3 5" xfId="894"/>
    <cellStyle name="Prozent 4 3 4" xfId="895"/>
    <cellStyle name="Prozent 4 3 4 2" xfId="896"/>
    <cellStyle name="Prozent 4 3 4 2 2" xfId="897"/>
    <cellStyle name="Prozent 4 3 4 3" xfId="898"/>
    <cellStyle name="Prozent 4 3 4 3 2" xfId="899"/>
    <cellStyle name="Prozent 4 3 4 4" xfId="900"/>
    <cellStyle name="Prozent 4 3 4 4 2" xfId="901"/>
    <cellStyle name="Prozent 4 3 4 4 3" xfId="902"/>
    <cellStyle name="Prozent 4 3 4 5" xfId="903"/>
    <cellStyle name="Prozent 4 3 5" xfId="904"/>
    <cellStyle name="Prozent 4 4" xfId="905"/>
    <cellStyle name="Prozent 4 4 2" xfId="906"/>
    <cellStyle name="Prozent 4 4 2 2" xfId="907"/>
    <cellStyle name="Prozent 4 4 2 3" xfId="908"/>
    <cellStyle name="Prozent 4 4 2 4" xfId="909"/>
    <cellStyle name="Prozent 4 4 3" xfId="910"/>
    <cellStyle name="Prozent 4 4 4" xfId="911"/>
    <cellStyle name="Prozent 4 4 5" xfId="912"/>
    <cellStyle name="Prozent 4 5" xfId="913"/>
    <cellStyle name="Prozent 4 5 2" xfId="914"/>
    <cellStyle name="Prozent 4 5 3" xfId="915"/>
    <cellStyle name="Prozent 4 5 4" xfId="916"/>
    <cellStyle name="Prozent 4 6" xfId="917"/>
    <cellStyle name="Prozent 4 7" xfId="918"/>
    <cellStyle name="Prozent 4 8" xfId="919"/>
    <cellStyle name="Prozent 5" xfId="920"/>
    <cellStyle name="Prozent 5 2" xfId="921"/>
    <cellStyle name="Prozent 5 2 2" xfId="922"/>
    <cellStyle name="Prozent 5 2 2 2" xfId="923"/>
    <cellStyle name="Prozent 5 2 2 2 2" xfId="924"/>
    <cellStyle name="Prozent 5 2 2 2 3" xfId="925"/>
    <cellStyle name="Prozent 5 2 2 2 4" xfId="926"/>
    <cellStyle name="Prozent 5 2 2 3" xfId="927"/>
    <cellStyle name="Prozent 5 2 2 4" xfId="928"/>
    <cellStyle name="Prozent 5 2 2 5" xfId="929"/>
    <cellStyle name="Prozent 5 2 3" xfId="930"/>
    <cellStyle name="Prozent 5 2 3 2" xfId="931"/>
    <cellStyle name="Prozent 5 2 3 3" xfId="932"/>
    <cellStyle name="Prozent 5 2 3 4" xfId="933"/>
    <cellStyle name="Prozent 5 2 4" xfId="934"/>
    <cellStyle name="Prozent 5 2 5" xfId="935"/>
    <cellStyle name="Prozent 5 2 6" xfId="936"/>
    <cellStyle name="Prozent 5 3" xfId="937"/>
    <cellStyle name="Prozent 5 3 2" xfId="938"/>
    <cellStyle name="Prozent 5 3 2 2" xfId="939"/>
    <cellStyle name="Prozent 5 3 2 3" xfId="940"/>
    <cellStyle name="Prozent 5 3 2 4" xfId="941"/>
    <cellStyle name="Prozent 5 3 3" xfId="942"/>
    <cellStyle name="Prozent 5 3 4" xfId="943"/>
    <cellStyle name="Prozent 5 3 5" xfId="944"/>
    <cellStyle name="Prozent 5 4" xfId="945"/>
    <cellStyle name="Prozent 5 4 2" xfId="946"/>
    <cellStyle name="Prozent 5 4 2 2" xfId="947"/>
    <cellStyle name="Prozent 5 4 3" xfId="948"/>
    <cellStyle name="Prozent 5 4 3 2" xfId="949"/>
    <cellStyle name="Prozent 5 4 3 2 2" xfId="950"/>
    <cellStyle name="Prozent 5 4 3 3" xfId="951"/>
    <cellStyle name="Prozent 5 4 3 3 2" xfId="952"/>
    <cellStyle name="Prozent 5 4 3 4" xfId="953"/>
    <cellStyle name="Prozent 5 4 4" xfId="954"/>
    <cellStyle name="Prozent 5 4 4 2" xfId="955"/>
    <cellStyle name="Prozent 5 4 4 2 2" xfId="956"/>
    <cellStyle name="Prozent 5 4 5" xfId="957"/>
    <cellStyle name="Prozent 5 5" xfId="958"/>
    <cellStyle name="Prozent 5 5 2" xfId="959"/>
    <cellStyle name="Prozent 5 5 2 2" xfId="960"/>
    <cellStyle name="Prozent 5 5 3" xfId="961"/>
    <cellStyle name="Prozent 5 5 3 2" xfId="962"/>
    <cellStyle name="Prozent 5 5 4" xfId="963"/>
    <cellStyle name="Prozent 5 5 4 2" xfId="964"/>
    <cellStyle name="Prozent 5 5 4 3" xfId="965"/>
    <cellStyle name="Prozent 5 5 5" xfId="966"/>
    <cellStyle name="Prozent 5 6" xfId="967"/>
    <cellStyle name="Prozent 6" xfId="968"/>
    <cellStyle name="Prozent 6 2" xfId="969"/>
    <cellStyle name="Prozent 6 2 2" xfId="970"/>
    <cellStyle name="Prozent 6 2 2 2" xfId="971"/>
    <cellStyle name="Prozent 6 2 2 3" xfId="972"/>
    <cellStyle name="Prozent 6 2 2 4" xfId="973"/>
    <cellStyle name="Prozent 6 2 3" xfId="974"/>
    <cellStyle name="Prozent 6 2 4" xfId="975"/>
    <cellStyle name="Prozent 6 2 5" xfId="976"/>
    <cellStyle name="Prozent 6 3" xfId="977"/>
    <cellStyle name="Prozent 6 3 2" xfId="978"/>
    <cellStyle name="Prozent 6 3 3" xfId="979"/>
    <cellStyle name="Prozent 6 3 4" xfId="980"/>
    <cellStyle name="Prozent 6 4" xfId="981"/>
    <cellStyle name="Prozent 6 5" xfId="982"/>
    <cellStyle name="Prozent 6 6" xfId="983"/>
    <cellStyle name="Prozent 7" xfId="984"/>
    <cellStyle name="Prozent 7 2" xfId="985"/>
    <cellStyle name="Prozent 7 2 2" xfId="986"/>
    <cellStyle name="Prozent 7 2 2 2" xfId="987"/>
    <cellStyle name="Prozent 7 2 2 3" xfId="988"/>
    <cellStyle name="Prozent 7 2 2 4" xfId="989"/>
    <cellStyle name="Prozent 7 2 3" xfId="990"/>
    <cellStyle name="Prozent 7 2 4" xfId="991"/>
    <cellStyle name="Prozent 7 2 5" xfId="992"/>
    <cellStyle name="Prozent 7 3" xfId="993"/>
    <cellStyle name="Prozent 7 3 2" xfId="994"/>
    <cellStyle name="Prozent 7 3 3" xfId="995"/>
    <cellStyle name="Prozent 7 3 4" xfId="996"/>
    <cellStyle name="Prozent 7 4" xfId="997"/>
    <cellStyle name="Prozent 7 5" xfId="998"/>
    <cellStyle name="Prozent 7 6" xfId="999"/>
    <cellStyle name="Prozent 8" xfId="1000"/>
    <cellStyle name="Prozent 8 2" xfId="1001"/>
    <cellStyle name="Prozent 8 2 2" xfId="1002"/>
    <cellStyle name="Prozent 8 2 2 2" xfId="1003"/>
    <cellStyle name="Prozent 8 2 3" xfId="1004"/>
    <cellStyle name="Prozent 8 2 4" xfId="1005"/>
    <cellStyle name="Prozent 8 3" xfId="1006"/>
    <cellStyle name="Prozent 8 3 2" xfId="1007"/>
    <cellStyle name="Prozent 8 3 2 2" xfId="1008"/>
    <cellStyle name="Prozent 8 3 2 2 2" xfId="1009"/>
    <cellStyle name="Prozent 8 3 2 3" xfId="1010"/>
    <cellStyle name="Prozent 8 3 2 3 2" xfId="1011"/>
    <cellStyle name="Prozent 8 3 2 3 3" xfId="1012"/>
    <cellStyle name="Prozent 8 3 2 4" xfId="1013"/>
    <cellStyle name="Prozent 8 3 2 5" xfId="1014"/>
    <cellStyle name="Prozent 8 3 3" xfId="1015"/>
    <cellStyle name="Prozent 8 3 3 2" xfId="1016"/>
    <cellStyle name="Prozent 8 3 3 2 2" xfId="1017"/>
    <cellStyle name="Prozent 8 3 3 3" xfId="1018"/>
    <cellStyle name="Prozent 8 3 3 4" xfId="1019"/>
    <cellStyle name="Prozent 8 3 4" xfId="1020"/>
    <cellStyle name="Prozent 8 3 5" xfId="1021"/>
    <cellStyle name="Prozent 8 3 6" xfId="1022"/>
    <cellStyle name="Prozent 8 4" xfId="1023"/>
    <cellStyle name="Prozent 9" xfId="1024"/>
    <cellStyle name="Prozent 9 2" xfId="1025"/>
    <cellStyle name="Prozent 9 3" xfId="1026"/>
    <cellStyle name="Prozent 9 4" xfId="1027"/>
    <cellStyle name="Schlecht 2" xfId="1028"/>
    <cellStyle name="Schlecht 3" xfId="1029"/>
    <cellStyle name="Schlecht 4" xfId="1030"/>
    <cellStyle name="Standard" xfId="0" builtinId="0"/>
    <cellStyle name="Standard 2" xfId="1031"/>
    <cellStyle name="Standard 2 2" xfId="1032"/>
    <cellStyle name="Standard 2 2 2" xfId="1033"/>
    <cellStyle name="Standard 2 2 3" xfId="1034"/>
    <cellStyle name="Standard 2 3" xfId="1035"/>
    <cellStyle name="Standard 2 4" xfId="1036"/>
    <cellStyle name="Standard 2 5" xfId="1037"/>
    <cellStyle name="Standard 2 6" xfId="1038"/>
    <cellStyle name="Standard 3" xfId="1039"/>
    <cellStyle name="Standard 3 2" xfId="1040"/>
    <cellStyle name="Standard 3 2 2" xfId="1041"/>
    <cellStyle name="Standard 3 2 2 2" xfId="1042"/>
    <cellStyle name="Standard 3 2 2 2 2" xfId="1043"/>
    <cellStyle name="Standard 3 2 2 2 2 2" xfId="1044"/>
    <cellStyle name="Standard 3 2 2 2 2 3" xfId="1045"/>
    <cellStyle name="Standard 3 2 2 2 2 4" xfId="1046"/>
    <cellStyle name="Standard 3 2 2 2 3" xfId="1047"/>
    <cellStyle name="Standard 3 2 2 2 4" xfId="1048"/>
    <cellStyle name="Standard 3 2 2 2 5" xfId="1049"/>
    <cellStyle name="Standard 3 2 2 3" xfId="1050"/>
    <cellStyle name="Standard 3 2 2 3 2" xfId="1051"/>
    <cellStyle name="Standard 3 2 2 3 3" xfId="1052"/>
    <cellStyle name="Standard 3 2 2 3 4" xfId="1053"/>
    <cellStyle name="Standard 3 2 2 4" xfId="1054"/>
    <cellStyle name="Standard 3 2 2 5" xfId="1055"/>
    <cellStyle name="Standard 3 2 2 6" xfId="1056"/>
    <cellStyle name="Standard 3 2 3" xfId="1057"/>
    <cellStyle name="Standard 3 2 3 2" xfId="1058"/>
    <cellStyle name="Standard 3 2 3 2 2" xfId="1059"/>
    <cellStyle name="Standard 3 2 3 2 3" xfId="1060"/>
    <cellStyle name="Standard 3 2 3 2 4" xfId="1061"/>
    <cellStyle name="Standard 3 2 3 3" xfId="1062"/>
    <cellStyle name="Standard 3 2 3 4" xfId="1063"/>
    <cellStyle name="Standard 3 2 3 5" xfId="1064"/>
    <cellStyle name="Standard 3 2 4" xfId="1065"/>
    <cellStyle name="Standard 3 2 4 2" xfId="1066"/>
    <cellStyle name="Standard 3 2 4 2 2" xfId="1067"/>
    <cellStyle name="Standard 3 2 4 3" xfId="1068"/>
    <cellStyle name="Standard 3 2 4 4" xfId="1069"/>
    <cellStyle name="Standard 3 2 4 5" xfId="1070"/>
    <cellStyle name="Standard 3 2 5" xfId="1071"/>
    <cellStyle name="Standard 3 2 6" xfId="1072"/>
    <cellStyle name="Standard 3 2 7" xfId="1073"/>
    <cellStyle name="Standard 3 3" xfId="1074"/>
    <cellStyle name="Standard 3 3 2" xfId="1075"/>
    <cellStyle name="Standard 3 3 2 2" xfId="1076"/>
    <cellStyle name="Standard 3 3 2 2 2" xfId="1077"/>
    <cellStyle name="Standard 3 3 2 2 3" xfId="1078"/>
    <cellStyle name="Standard 3 3 2 2 4" xfId="1079"/>
    <cellStyle name="Standard 3 3 2 3" xfId="1080"/>
    <cellStyle name="Standard 3 3 2 4" xfId="1081"/>
    <cellStyle name="Standard 3 3 2 5" xfId="1082"/>
    <cellStyle name="Standard 3 3 3" xfId="1083"/>
    <cellStyle name="Standard 3 3 3 2" xfId="1084"/>
    <cellStyle name="Standard 3 3 3 3" xfId="1085"/>
    <cellStyle name="Standard 3 3 3 4" xfId="1086"/>
    <cellStyle name="Standard 3 3 4" xfId="1087"/>
    <cellStyle name="Standard 3 3 5" xfId="1088"/>
    <cellStyle name="Standard 3 3 6" xfId="1089"/>
    <cellStyle name="Standard 3 4" xfId="1090"/>
    <cellStyle name="Standard 3 4 2" xfId="1091"/>
    <cellStyle name="Standard 3 4 2 2" xfId="1092"/>
    <cellStyle name="Standard 3 4 2 3" xfId="1093"/>
    <cellStyle name="Standard 3 4 2 4" xfId="1094"/>
    <cellStyle name="Standard 3 4 3" xfId="1095"/>
    <cellStyle name="Standard 3 4 4" xfId="1096"/>
    <cellStyle name="Standard 3 4 5" xfId="1097"/>
    <cellStyle name="Standard 3 5" xfId="1098"/>
    <cellStyle name="Standard 3 5 2" xfId="1099"/>
    <cellStyle name="Standard 3 5 3" xfId="1100"/>
    <cellStyle name="Standard 3 5 4" xfId="1101"/>
    <cellStyle name="Standard 3 6" xfId="1102"/>
    <cellStyle name="Standard 3 6 2" xfId="1103"/>
    <cellStyle name="Standard 3 7" xfId="1104"/>
    <cellStyle name="Standard 3 8" xfId="1105"/>
    <cellStyle name="Standard 4" xfId="1106"/>
    <cellStyle name="Standard 5" xfId="1107"/>
    <cellStyle name="Standard 5 2" xfId="1108"/>
    <cellStyle name="Standard 6" xfId="1163"/>
    <cellStyle name="Standard 6 2" xfId="1167"/>
    <cellStyle name="Standard 7" xfId="1164"/>
    <cellStyle name="Title" xfId="1109"/>
    <cellStyle name="Title 2" xfId="1110"/>
    <cellStyle name="Title 2 2" xfId="1111"/>
    <cellStyle name="Title 2 2 2" xfId="1112"/>
    <cellStyle name="Title 2 3" xfId="1113"/>
    <cellStyle name="Title 3" xfId="1114"/>
    <cellStyle name="Title 3 2" xfId="1115"/>
    <cellStyle name="Title 4" xfId="1116"/>
    <cellStyle name="Total 2" xfId="1117"/>
    <cellStyle name="Überschrift 1 2" xfId="1118"/>
    <cellStyle name="Überschrift 1 3" xfId="1119"/>
    <cellStyle name="Überschrift 1 4" xfId="1120"/>
    <cellStyle name="Überschrift 1 5" xfId="1121"/>
    <cellStyle name="Überschrift 2 2" xfId="1122"/>
    <cellStyle name="Überschrift 2 3" xfId="1123"/>
    <cellStyle name="Überschrift 2 4" xfId="1124"/>
    <cellStyle name="Überschrift 2 5" xfId="1125"/>
    <cellStyle name="Überschrift 3 2" xfId="1126"/>
    <cellStyle name="Überschrift 3 3" xfId="1127"/>
    <cellStyle name="Überschrift 3 4" xfId="1128"/>
    <cellStyle name="Überschrift 3 5" xfId="1129"/>
    <cellStyle name="Überschrift 4 2" xfId="1130"/>
    <cellStyle name="Überschrift 4 3" xfId="1131"/>
    <cellStyle name="Überschrift 4 4" xfId="1132"/>
    <cellStyle name="Überschrift 4 5" xfId="1133"/>
    <cellStyle name="Überschrift 5" xfId="1134"/>
    <cellStyle name="Überschrift 6" xfId="1135"/>
    <cellStyle name="Überschrift 7" xfId="1136"/>
    <cellStyle name="Überschrift 8" xfId="1137"/>
    <cellStyle name="Verknüpfte Zelle 2" xfId="1138"/>
    <cellStyle name="Verknüpfte Zelle 3" xfId="1139"/>
    <cellStyle name="Verknüpfte Zelle 4" xfId="1140"/>
    <cellStyle name="Warnender Text 2" xfId="1141"/>
    <cellStyle name="Warnender Text 2 2" xfId="1142"/>
    <cellStyle name="Warnender Text 2 3" xfId="1143"/>
    <cellStyle name="Warnender Text 2 3 2" xfId="1144"/>
    <cellStyle name="Warnender Text 2 3 2 2" xfId="1145"/>
    <cellStyle name="Warnender Text 3" xfId="1146"/>
    <cellStyle name="Warnender Text 4" xfId="1147"/>
    <cellStyle name="Warnender Text 5" xfId="1148"/>
    <cellStyle name="Warnender Text 6" xfId="1149"/>
    <cellStyle name="Zelle überprüfen 2" xfId="1150"/>
    <cellStyle name="Zelle überprüfen 2 2" xfId="1151"/>
    <cellStyle name="Zelle überprüfen 2 3" xfId="1152"/>
    <cellStyle name="Zelle überprüfen 3" xfId="1153"/>
    <cellStyle name="Zelle überprüfen 3 2" xfId="1154"/>
    <cellStyle name="Zelle überprüfen 4" xfId="1155"/>
  </cellStyles>
  <dxfs count="28">
    <dxf>
      <font>
        <color theme="0" tint="-0.499984740745262"/>
      </font>
      <fill>
        <patternFill patternType="lightUp">
          <fgColor theme="1" tint="0.499984740745262"/>
          <bgColor theme="0" tint="-0.24994659260841701"/>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BFBFBF"/>
        </patternFill>
      </fill>
    </dxf>
    <dxf>
      <fill>
        <patternFill>
          <bgColor rgb="FFDCE6F1"/>
        </patternFill>
      </fill>
    </dxf>
    <dxf>
      <font>
        <color theme="0" tint="-0.499984740745262"/>
      </font>
      <fill>
        <patternFill patternType="lightUp">
          <fgColor theme="1" tint="0.499984740745262"/>
          <bgColor theme="0" tint="-0.24994659260841701"/>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patternType="darkGrid">
          <fgColor rgb="FFFF0000"/>
        </patternFill>
      </fill>
    </dxf>
    <dxf>
      <fill>
        <patternFill patternType="darkGrid">
          <fgColor rgb="FFFF0000"/>
          <bgColor auto="1"/>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Medium9"/>
  <colors>
    <mruColors>
      <color rgb="FF808080"/>
      <color rgb="FFBFBFBF"/>
      <color rgb="FFC0C0C0"/>
      <color rgb="FFFFFF99"/>
      <color rgb="FFFF7C80"/>
      <color rgb="FFCCFFCC"/>
      <color rgb="FF99FF66"/>
      <color rgb="FF99FF99"/>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102870</xdr:colOff>
      <xdr:row>14</xdr:row>
      <xdr:rowOff>9525</xdr:rowOff>
    </xdr:from>
    <xdr:to>
      <xdr:col>1</xdr:col>
      <xdr:colOff>217170</xdr:colOff>
      <xdr:row>14</xdr:row>
      <xdr:rowOff>114300</xdr:rowOff>
    </xdr:to>
    <xdr:pic>
      <xdr:nvPicPr>
        <xdr:cNvPr id="12451" name="Grafik 6">
          <a:extLst>
            <a:ext uri="{FF2B5EF4-FFF2-40B4-BE49-F238E27FC236}">
              <a16:creationId xmlns:a16="http://schemas.microsoft.com/office/drawing/2014/main" xmlns="" id="{00000000-0008-0000-03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 y="529018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95250</xdr:colOff>
      <xdr:row>0</xdr:row>
      <xdr:rowOff>76200</xdr:rowOff>
    </xdr:from>
    <xdr:to>
      <xdr:col>16</xdr:col>
      <xdr:colOff>542924</xdr:colOff>
      <xdr:row>4</xdr:row>
      <xdr:rowOff>77258</xdr:rowOff>
    </xdr:to>
    <xdr:pic>
      <xdr:nvPicPr>
        <xdr:cNvPr id="12462" name="Grafik 1">
          <a:extLst>
            <a:ext uri="{FF2B5EF4-FFF2-40B4-BE49-F238E27FC236}">
              <a16:creationId xmlns:a16="http://schemas.microsoft.com/office/drawing/2014/main" xmlns="" id="{00000000-0008-0000-03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9125" y="76200"/>
          <a:ext cx="1438274"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4897755</xdr:colOff>
      <xdr:row>15</xdr:row>
      <xdr:rowOff>9525</xdr:rowOff>
    </xdr:from>
    <xdr:to>
      <xdr:col>18</xdr:col>
      <xdr:colOff>1905</xdr:colOff>
      <xdr:row>15</xdr:row>
      <xdr:rowOff>114300</xdr:rowOff>
    </xdr:to>
    <xdr:pic>
      <xdr:nvPicPr>
        <xdr:cNvPr id="12463" name="Grafik 18">
          <a:extLst>
            <a:ext uri="{FF2B5EF4-FFF2-40B4-BE49-F238E27FC236}">
              <a16:creationId xmlns:a16="http://schemas.microsoft.com/office/drawing/2014/main" xmlns="" id="{00000000-0008-0000-03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9955" y="5495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556603</xdr:colOff>
      <xdr:row>4</xdr:row>
      <xdr:rowOff>9525</xdr:rowOff>
    </xdr:from>
    <xdr:ext cx="104775" cy="95250"/>
    <xdr:pic>
      <xdr:nvPicPr>
        <xdr:cNvPr id="13" name="Grafik 23">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6228" y="771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312763</xdr:colOff>
      <xdr:row>4</xdr:row>
      <xdr:rowOff>9525</xdr:rowOff>
    </xdr:from>
    <xdr:ext cx="104775" cy="95250"/>
    <xdr:pic>
      <xdr:nvPicPr>
        <xdr:cNvPr id="14" name="Grafik 23">
          <a:extLst>
            <a:ext uri="{FF2B5EF4-FFF2-40B4-BE49-F238E27FC236}">
              <a16:creationId xmlns:a16="http://schemas.microsoft.com/office/drawing/2014/main" xmlns=""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1238" y="771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747103</xdr:colOff>
      <xdr:row>4</xdr:row>
      <xdr:rowOff>9525</xdr:rowOff>
    </xdr:from>
    <xdr:ext cx="104775" cy="95250"/>
    <xdr:pic>
      <xdr:nvPicPr>
        <xdr:cNvPr id="10" name="Grafik 23">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153" y="771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434340</xdr:colOff>
      <xdr:row>14</xdr:row>
      <xdr:rowOff>9525</xdr:rowOff>
    </xdr:from>
    <xdr:to>
      <xdr:col>16</xdr:col>
      <xdr:colOff>424</xdr:colOff>
      <xdr:row>14</xdr:row>
      <xdr:rowOff>114300</xdr:rowOff>
    </xdr:to>
    <xdr:pic>
      <xdr:nvPicPr>
        <xdr:cNvPr id="11" name="Grafik 18">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6400" y="5290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4762500</xdr:colOff>
      <xdr:row>15</xdr:row>
      <xdr:rowOff>9525</xdr:rowOff>
    </xdr:from>
    <xdr:to>
      <xdr:col>17</xdr:col>
      <xdr:colOff>4857750</xdr:colOff>
      <xdr:row>15</xdr:row>
      <xdr:rowOff>114300</xdr:rowOff>
    </xdr:to>
    <xdr:pic>
      <xdr:nvPicPr>
        <xdr:cNvPr id="12" name="Grafik 18">
          <a:extLst>
            <a:ext uri="{FF2B5EF4-FFF2-40B4-BE49-F238E27FC236}">
              <a16:creationId xmlns:a16="http://schemas.microsoft.com/office/drawing/2014/main" xmlns="" id="{D970F3E8-5700-4495-93FC-2B1DC20D8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9425" y="52101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29</xdr:row>
      <xdr:rowOff>13335</xdr:rowOff>
    </xdr:from>
    <xdr:to>
      <xdr:col>15</xdr:col>
      <xdr:colOff>528109</xdr:colOff>
      <xdr:row>29</xdr:row>
      <xdr:rowOff>118110</xdr:rowOff>
    </xdr:to>
    <xdr:pic>
      <xdr:nvPicPr>
        <xdr:cNvPr id="15" name="Grafik 18">
          <a:extLst>
            <a:ext uri="{FF2B5EF4-FFF2-40B4-BE49-F238E27FC236}">
              <a16:creationId xmlns:a16="http://schemas.microsoft.com/office/drawing/2014/main" xmlns="" id="{D7171B0A-CAAB-4EE8-91B3-6B8D3B11B3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709993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32</xdr:row>
      <xdr:rowOff>13335</xdr:rowOff>
    </xdr:from>
    <xdr:to>
      <xdr:col>15</xdr:col>
      <xdr:colOff>528109</xdr:colOff>
      <xdr:row>32</xdr:row>
      <xdr:rowOff>118110</xdr:rowOff>
    </xdr:to>
    <xdr:pic>
      <xdr:nvPicPr>
        <xdr:cNvPr id="16" name="Grafik 18">
          <a:extLst>
            <a:ext uri="{FF2B5EF4-FFF2-40B4-BE49-F238E27FC236}">
              <a16:creationId xmlns:a16="http://schemas.microsoft.com/office/drawing/2014/main" xmlns="" id="{659B4FE3-9D89-484C-8317-F0CE257BDD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8328660"/>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26</xdr:row>
      <xdr:rowOff>13335</xdr:rowOff>
    </xdr:from>
    <xdr:to>
      <xdr:col>15</xdr:col>
      <xdr:colOff>528109</xdr:colOff>
      <xdr:row>26</xdr:row>
      <xdr:rowOff>118110</xdr:rowOff>
    </xdr:to>
    <xdr:pic>
      <xdr:nvPicPr>
        <xdr:cNvPr id="17" name="Grafik 18">
          <a:extLst>
            <a:ext uri="{FF2B5EF4-FFF2-40B4-BE49-F238E27FC236}">
              <a16:creationId xmlns:a16="http://schemas.microsoft.com/office/drawing/2014/main" xmlns="" id="{CB29DFC7-B0D9-4175-AB54-B2C0BB13F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597598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F6"/>
  <sheetViews>
    <sheetView workbookViewId="0">
      <selection activeCell="B1" sqref="B1"/>
    </sheetView>
  </sheetViews>
  <sheetFormatPr baseColWidth="10" defaultColWidth="11.42578125" defaultRowHeight="12" x14ac:dyDescent="0.2"/>
  <cols>
    <col min="1" max="1" width="37.85546875" style="3" customWidth="1"/>
    <col min="2" max="2" width="51.42578125" style="3" customWidth="1"/>
    <col min="3" max="3" width="38.5703125" style="3" customWidth="1"/>
    <col min="4" max="4" width="28.85546875" style="3" customWidth="1"/>
    <col min="5" max="5" width="35.85546875" style="3" customWidth="1"/>
    <col min="6" max="6" width="20.85546875" style="3" customWidth="1"/>
    <col min="7" max="16384" width="11.42578125" style="3"/>
  </cols>
  <sheetData>
    <row r="1" spans="1:6" x14ac:dyDescent="0.2">
      <c r="A1" s="110" t="s">
        <v>0</v>
      </c>
      <c r="B1" s="109" t="str">
        <f>IF(Kennzahlenbogen!F5="","",Kennzahlenbogen!F5)</f>
        <v/>
      </c>
      <c r="C1" s="81"/>
    </row>
    <row r="2" spans="1:6" x14ac:dyDescent="0.2">
      <c r="A2" s="110" t="s">
        <v>1</v>
      </c>
      <c r="B2" s="111" t="str">
        <f>IF(Kennzahlenbogen!J5="","",Kennzahlenbogen!J5)</f>
        <v/>
      </c>
    </row>
    <row r="3" spans="1:6" x14ac:dyDescent="0.2">
      <c r="A3" s="112" t="s">
        <v>2</v>
      </c>
      <c r="B3" s="111" t="str">
        <f>IF(Kennzahlenbogen!J13="","",Kennzahlenbogen!J13)</f>
        <v/>
      </c>
      <c r="C3" s="81"/>
    </row>
    <row r="5" spans="1:6" x14ac:dyDescent="0.2">
      <c r="A5" s="108" t="s">
        <v>5</v>
      </c>
      <c r="B5" s="32"/>
      <c r="C5" s="33"/>
      <c r="D5" s="32"/>
      <c r="E5" s="32"/>
      <c r="F5" s="33"/>
    </row>
    <row r="6" spans="1:6" x14ac:dyDescent="0.2">
      <c r="A6" s="109" t="str">
        <f>IF(Kennzahlenbogen!D13="","",Kennzahlenbogen!D13)</f>
        <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O6"/>
  <sheetViews>
    <sheetView showGridLines="0" workbookViewId="0">
      <selection activeCell="C14" sqref="C14"/>
    </sheetView>
  </sheetViews>
  <sheetFormatPr baseColWidth="10" defaultColWidth="9.140625" defaultRowHeight="15" x14ac:dyDescent="0.25"/>
  <cols>
    <col min="1" max="1" width="13" style="4" customWidth="1"/>
    <col min="2" max="2" width="93.140625" style="4" customWidth="1"/>
    <col min="3" max="3" width="36.85546875" style="4" customWidth="1"/>
    <col min="4" max="4" width="19" style="4" customWidth="1"/>
    <col min="5" max="5" width="12.140625" style="4" customWidth="1"/>
    <col min="6" max="6" width="16.85546875" style="51" customWidth="1"/>
    <col min="10" max="10" width="9.140625" style="4" customWidth="1"/>
    <col min="11" max="11" width="24.7109375" style="4" customWidth="1"/>
    <col min="12" max="12" width="14.85546875" style="4" customWidth="1"/>
    <col min="13" max="13" width="19.28515625" style="4" customWidth="1"/>
    <col min="14" max="14" width="15" style="4" customWidth="1"/>
    <col min="15" max="16" width="9.140625" style="4" customWidth="1"/>
    <col min="17" max="17" width="15.28515625" style="4" customWidth="1"/>
    <col min="18" max="18" width="18.140625" style="4" customWidth="1"/>
    <col min="19" max="16384" width="9.140625" style="4"/>
  </cols>
  <sheetData>
    <row r="1" spans="1:15" x14ac:dyDescent="0.25">
      <c r="A1" s="87" t="s">
        <v>94</v>
      </c>
    </row>
    <row r="2" spans="1:15" s="47" customFormat="1" x14ac:dyDescent="0.25">
      <c r="A2" s="44" t="s">
        <v>4</v>
      </c>
      <c r="B2" s="44" t="s">
        <v>86</v>
      </c>
      <c r="C2" s="44" t="s">
        <v>87</v>
      </c>
      <c r="D2" s="44" t="s">
        <v>68</v>
      </c>
      <c r="E2" s="44" t="s">
        <v>5</v>
      </c>
      <c r="F2" s="52" t="s">
        <v>106</v>
      </c>
      <c r="J2" s="45"/>
      <c r="K2" s="46"/>
      <c r="L2" s="46"/>
      <c r="M2" s="46"/>
      <c r="N2" s="46"/>
    </row>
    <row r="3" spans="1:15" s="48" customFormat="1" ht="12.75" customHeight="1" x14ac:dyDescent="0.25">
      <c r="A3" s="82" t="str">
        <f>IF(Kennzahlenbogen!D5="","",Kennzahlenbogen!D5)</f>
        <v/>
      </c>
      <c r="B3" s="82" t="str">
        <f t="array" ref="B3">IF($A$3="","",VLOOKUP($A$3,$A$6:$F$6,2,FALSE))</f>
        <v/>
      </c>
      <c r="C3" s="82" t="str">
        <f t="array" ref="C3">IF($A$3="","",VLOOKUP($A$3,$A$6:$F$6,3,FALSE))</f>
        <v/>
      </c>
      <c r="D3" s="82" t="str">
        <f t="array" ref="D3">IF($A$3="","",VLOOKUP($A$3,$A$6:$F$6,4,FALSE))</f>
        <v/>
      </c>
      <c r="E3" s="82" t="str">
        <f t="array" ref="E3">IF($A$3="","",VLOOKUP($A$3,$A$6:$F$6,5,FALSE))</f>
        <v/>
      </c>
      <c r="F3" s="83" t="str">
        <f t="array" ref="F3">IF($A$3="","",VLOOKUP($A$3,$A$6:$F$6,6,FALSE))</f>
        <v/>
      </c>
    </row>
    <row r="4" spans="1:15" s="47" customFormat="1" ht="36" customHeight="1" x14ac:dyDescent="0.25">
      <c r="F4" s="53"/>
    </row>
    <row r="5" spans="1:15" s="47" customFormat="1" x14ac:dyDescent="0.25">
      <c r="A5" s="49" t="s">
        <v>4</v>
      </c>
      <c r="B5" s="44" t="s">
        <v>86</v>
      </c>
      <c r="C5" s="44" t="s">
        <v>87</v>
      </c>
      <c r="D5" s="44" t="s">
        <v>68</v>
      </c>
      <c r="E5" s="44" t="s">
        <v>5</v>
      </c>
      <c r="F5" s="62" t="s">
        <v>106</v>
      </c>
      <c r="J5" s="45"/>
      <c r="K5" s="50"/>
      <c r="L5" s="50"/>
      <c r="M5" s="50"/>
      <c r="N5" s="50"/>
      <c r="O5" s="50"/>
    </row>
    <row r="6" spans="1:15" ht="15" customHeight="1" x14ac:dyDescent="0.25">
      <c r="A6" s="60" t="s">
        <v>6</v>
      </c>
      <c r="B6" s="43" t="s">
        <v>7</v>
      </c>
      <c r="C6" s="43" t="s">
        <v>7</v>
      </c>
      <c r="D6" s="43" t="s">
        <v>7</v>
      </c>
      <c r="E6" s="43" t="s">
        <v>7</v>
      </c>
      <c r="F6" s="56" t="s">
        <v>7</v>
      </c>
    </row>
  </sheetData>
  <autoFilter ref="A5:F6"/>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T47"/>
  <sheetViews>
    <sheetView showGridLines="0" tabSelected="1" zoomScaleNormal="100" zoomScaleSheetLayoutView="90" workbookViewId="0">
      <selection activeCell="R17" sqref="R17:R19"/>
    </sheetView>
  </sheetViews>
  <sheetFormatPr baseColWidth="10" defaultColWidth="9.140625" defaultRowHeight="12.75" x14ac:dyDescent="0.2"/>
  <cols>
    <col min="1" max="1" width="2.42578125" style="1" customWidth="1"/>
    <col min="2" max="2" width="3.28515625" style="1" customWidth="1"/>
    <col min="3" max="3" width="18.42578125" style="1" customWidth="1"/>
    <col min="4" max="4" width="12.7109375" style="1" customWidth="1"/>
    <col min="5" max="5" width="15.28515625" style="1" customWidth="1"/>
    <col min="6" max="6" width="16.140625" style="1" customWidth="1"/>
    <col min="7" max="7" width="9.85546875" style="1" customWidth="1"/>
    <col min="8" max="8" width="5.5703125" style="1" customWidth="1"/>
    <col min="9" max="9" width="10.42578125" style="1" customWidth="1"/>
    <col min="10" max="10" width="8.85546875" style="1" customWidth="1"/>
    <col min="11" max="11" width="6.28515625" style="1" customWidth="1"/>
    <col min="12" max="12" width="3.85546875" style="1" customWidth="1"/>
    <col min="13" max="13" width="3.28515625" style="1" customWidth="1"/>
    <col min="14" max="14" width="6" style="1" customWidth="1"/>
    <col min="15" max="15" width="6.85546875" style="1" customWidth="1"/>
    <col min="16" max="16" width="8" style="1" customWidth="1"/>
    <col min="17" max="17" width="8.28515625" style="1" customWidth="1"/>
    <col min="18" max="19" width="73" style="1" customWidth="1"/>
    <col min="20" max="20" width="0" style="1" hidden="1" customWidth="1"/>
    <col min="21" max="16384" width="9.140625" style="1"/>
  </cols>
  <sheetData>
    <row r="1" spans="1:20" ht="9.75" customHeight="1" x14ac:dyDescent="0.2"/>
    <row r="2" spans="1:20" ht="12.75" customHeight="1" x14ac:dyDescent="0.2">
      <c r="A2" s="88" t="s">
        <v>120</v>
      </c>
    </row>
    <row r="3" spans="1:20" ht="15" customHeight="1" x14ac:dyDescent="0.25">
      <c r="A3" s="26" t="s">
        <v>109</v>
      </c>
    </row>
    <row r="4" spans="1:20" ht="9" customHeight="1" x14ac:dyDescent="0.25">
      <c r="A4" s="152"/>
      <c r="B4" s="152"/>
      <c r="C4" s="152"/>
      <c r="D4" s="152"/>
      <c r="E4" s="152"/>
      <c r="F4" s="152"/>
      <c r="G4" s="152"/>
      <c r="H4" s="152"/>
      <c r="I4" s="152"/>
      <c r="J4" s="152"/>
    </row>
    <row r="5" spans="1:20" s="27" customFormat="1" ht="15" customHeight="1" x14ac:dyDescent="0.2">
      <c r="B5" s="69" t="s">
        <v>69</v>
      </c>
      <c r="C5" s="55"/>
      <c r="D5" s="95"/>
      <c r="E5" s="71" t="s">
        <v>0</v>
      </c>
      <c r="F5" s="156"/>
      <c r="G5" s="157"/>
      <c r="I5" s="61" t="s">
        <v>71</v>
      </c>
      <c r="J5" s="164"/>
      <c r="K5" s="165"/>
      <c r="L5" s="70"/>
      <c r="M5" s="70"/>
      <c r="N5" s="70"/>
      <c r="T5" s="27" t="e">
        <f>IF(#REF!&lt;&gt;"",TRUE,FALSE)</f>
        <v>#REF!</v>
      </c>
    </row>
    <row r="6" spans="1:20" s="38" customFormat="1" ht="8.1" customHeight="1" x14ac:dyDescent="0.2">
      <c r="C6" s="39"/>
    </row>
    <row r="7" spans="1:20" s="54" customFormat="1" ht="15.75" customHeight="1" x14ac:dyDescent="0.25">
      <c r="B7" s="106" t="s">
        <v>86</v>
      </c>
      <c r="C7" s="39"/>
      <c r="D7" s="161" t="str">
        <f>IF(D5="","",Datenquelle!B3)</f>
        <v/>
      </c>
      <c r="E7" s="162"/>
      <c r="F7" s="162"/>
      <c r="G7" s="162"/>
      <c r="H7" s="162"/>
      <c r="I7" s="162"/>
      <c r="J7" s="162"/>
      <c r="K7" s="163"/>
      <c r="T7" s="85"/>
    </row>
    <row r="8" spans="1:20" s="54" customFormat="1" ht="8.1" customHeight="1" x14ac:dyDescent="0.25">
      <c r="C8" s="39"/>
    </row>
    <row r="9" spans="1:20" s="54" customFormat="1" ht="15" customHeight="1" x14ac:dyDescent="0.25">
      <c r="B9" s="106" t="s">
        <v>72</v>
      </c>
      <c r="C9" s="39"/>
      <c r="D9" s="158" t="str">
        <f>IF(D5="","",Datenquelle!B3)</f>
        <v/>
      </c>
      <c r="E9" s="159"/>
      <c r="F9" s="159"/>
      <c r="G9" s="159"/>
      <c r="H9" s="159"/>
      <c r="I9" s="159"/>
      <c r="J9" s="159"/>
      <c r="K9" s="160"/>
    </row>
    <row r="10" spans="1:20" s="54" customFormat="1" ht="5.25" customHeight="1" x14ac:dyDescent="0.25">
      <c r="C10" s="39"/>
    </row>
    <row r="11" spans="1:20" s="54" customFormat="1" ht="15" customHeight="1" x14ac:dyDescent="0.25">
      <c r="B11" s="106" t="s">
        <v>70</v>
      </c>
      <c r="C11" s="39"/>
      <c r="D11" s="158" t="str">
        <f>IF(D5="","",Datenquelle!C3)</f>
        <v/>
      </c>
      <c r="E11" s="159"/>
      <c r="F11" s="159"/>
      <c r="G11" s="159"/>
      <c r="H11" s="159"/>
      <c r="I11" s="159"/>
      <c r="J11" s="159"/>
      <c r="K11" s="160"/>
    </row>
    <row r="12" spans="1:20" s="38" customFormat="1" ht="8.1" customHeight="1" x14ac:dyDescent="0.2">
      <c r="C12" s="39"/>
    </row>
    <row r="13" spans="1:20" s="38" customFormat="1" ht="15" customHeight="1" x14ac:dyDescent="0.2">
      <c r="B13" s="38" t="s">
        <v>3</v>
      </c>
      <c r="C13" s="39"/>
      <c r="D13" s="155" t="str">
        <f>IF(D5="","",Datenquelle!E3)</f>
        <v/>
      </c>
      <c r="E13" s="155"/>
      <c r="G13" s="106" t="s">
        <v>107</v>
      </c>
      <c r="I13" s="98"/>
      <c r="J13" s="166" t="str">
        <f>IF(D5="","",Datenquelle!F3)</f>
        <v/>
      </c>
      <c r="K13" s="167"/>
    </row>
    <row r="14" spans="1:20" s="38" customFormat="1" ht="15" customHeight="1" thickBot="1" x14ac:dyDescent="0.25">
      <c r="C14" s="39"/>
      <c r="D14" s="96"/>
      <c r="E14" s="96"/>
      <c r="I14" s="72"/>
      <c r="J14" s="97"/>
      <c r="K14" s="97"/>
    </row>
    <row r="15" spans="1:20" ht="12" customHeight="1" thickBot="1" x14ac:dyDescent="0.25">
      <c r="A15" s="113" t="s">
        <v>14</v>
      </c>
      <c r="B15" s="114"/>
      <c r="C15" s="170" t="s">
        <v>15</v>
      </c>
      <c r="D15" s="170" t="s">
        <v>16</v>
      </c>
      <c r="E15" s="170"/>
      <c r="F15" s="170" t="s">
        <v>17</v>
      </c>
      <c r="G15" s="170"/>
      <c r="H15" s="174" t="s">
        <v>18</v>
      </c>
      <c r="I15" s="174"/>
      <c r="J15" s="170"/>
      <c r="K15" s="168" t="s">
        <v>22</v>
      </c>
      <c r="L15" s="117" t="s">
        <v>20</v>
      </c>
      <c r="M15" s="118"/>
      <c r="N15" s="168" t="s">
        <v>19</v>
      </c>
      <c r="O15" s="170" t="s">
        <v>21</v>
      </c>
      <c r="P15" s="171"/>
      <c r="Q15" s="153" t="s">
        <v>23</v>
      </c>
      <c r="R15" s="182" t="s">
        <v>24</v>
      </c>
      <c r="S15" s="182"/>
    </row>
    <row r="16" spans="1:20" ht="22.9" customHeight="1" thickBot="1" x14ac:dyDescent="0.25">
      <c r="A16" s="115"/>
      <c r="B16" s="116"/>
      <c r="C16" s="172"/>
      <c r="D16" s="172"/>
      <c r="E16" s="172"/>
      <c r="F16" s="172"/>
      <c r="G16" s="172"/>
      <c r="H16" s="172"/>
      <c r="I16" s="172"/>
      <c r="J16" s="172"/>
      <c r="K16" s="169"/>
      <c r="L16" s="119"/>
      <c r="M16" s="120"/>
      <c r="N16" s="169"/>
      <c r="O16" s="172"/>
      <c r="P16" s="173"/>
      <c r="Q16" s="154"/>
      <c r="R16" s="24" t="s">
        <v>66</v>
      </c>
      <c r="S16" s="24" t="s">
        <v>67</v>
      </c>
    </row>
    <row r="17" spans="1:19" ht="27" customHeight="1" thickBot="1" x14ac:dyDescent="0.25">
      <c r="A17" s="215">
        <v>1</v>
      </c>
      <c r="B17" s="216"/>
      <c r="C17" s="230" t="s">
        <v>110</v>
      </c>
      <c r="D17" s="143" t="s">
        <v>112</v>
      </c>
      <c r="E17" s="144"/>
      <c r="F17" s="221" t="s">
        <v>95</v>
      </c>
      <c r="G17" s="222"/>
      <c r="H17" s="197" t="s">
        <v>7</v>
      </c>
      <c r="I17" s="198"/>
      <c r="J17" s="199"/>
      <c r="K17" s="42"/>
      <c r="L17" s="209" t="s">
        <v>117</v>
      </c>
      <c r="M17" s="210"/>
      <c r="N17" s="41"/>
      <c r="O17" s="175" t="s">
        <v>25</v>
      </c>
      <c r="P17" s="176"/>
      <c r="Q17" s="131" t="str">
        <f>IF(P17="",Berechnung1!$F$5,IF(OR(P17&lt; Berechnung1!E25,P17&gt;Berechnung1!F25),Berechnung1!$G$5,IF(OR(ROUND(P17,4)&lt;Berechnung1!J25,ROUND(P17,4)&gt;Berechnung1!K25),Berechnung1!$D$5,IF(OR(ROUND(P17,4)&lt;Berechnung1!G25,ROUND(P17,4)&gt;Berechnung1!H25),Berechnung1!$E$5,Berechnung1!$C$5))))</f>
        <v>Unvollständig</v>
      </c>
      <c r="R17" s="179"/>
      <c r="S17" s="179"/>
    </row>
    <row r="18" spans="1:19" ht="27" customHeight="1" thickBot="1" x14ac:dyDescent="0.25">
      <c r="A18" s="217"/>
      <c r="B18" s="218"/>
      <c r="C18" s="231"/>
      <c r="D18" s="145"/>
      <c r="E18" s="146"/>
      <c r="F18" s="223"/>
      <c r="G18" s="224"/>
      <c r="H18" s="200"/>
      <c r="I18" s="201"/>
      <c r="J18" s="202"/>
      <c r="K18" s="42"/>
      <c r="L18" s="211"/>
      <c r="M18" s="212"/>
      <c r="N18" s="41"/>
      <c r="O18" s="175"/>
      <c r="P18" s="177"/>
      <c r="Q18" s="132"/>
      <c r="R18" s="180"/>
      <c r="S18" s="180"/>
    </row>
    <row r="19" spans="1:19" ht="27" customHeight="1" thickBot="1" x14ac:dyDescent="0.25">
      <c r="A19" s="219"/>
      <c r="B19" s="220"/>
      <c r="C19" s="232"/>
      <c r="D19" s="147"/>
      <c r="E19" s="148"/>
      <c r="F19" s="225"/>
      <c r="G19" s="226"/>
      <c r="H19" s="203"/>
      <c r="I19" s="204"/>
      <c r="J19" s="205"/>
      <c r="K19" s="42"/>
      <c r="L19" s="213"/>
      <c r="M19" s="214"/>
      <c r="N19" s="41"/>
      <c r="O19" s="175"/>
      <c r="P19" s="178"/>
      <c r="Q19" s="133"/>
      <c r="R19" s="181"/>
      <c r="S19" s="181"/>
    </row>
    <row r="20" spans="1:19" ht="27" customHeight="1" thickBot="1" x14ac:dyDescent="0.25">
      <c r="A20" s="215">
        <v>2</v>
      </c>
      <c r="B20" s="216"/>
      <c r="C20" s="230" t="s">
        <v>97</v>
      </c>
      <c r="D20" s="143" t="s">
        <v>113</v>
      </c>
      <c r="E20" s="144"/>
      <c r="F20" s="221" t="s">
        <v>115</v>
      </c>
      <c r="G20" s="222"/>
      <c r="H20" s="197" t="s">
        <v>7</v>
      </c>
      <c r="I20" s="198"/>
      <c r="J20" s="199"/>
      <c r="K20" s="209"/>
      <c r="L20" s="209" t="s">
        <v>111</v>
      </c>
      <c r="M20" s="210"/>
      <c r="N20" s="149"/>
      <c r="O20" s="175" t="s">
        <v>25</v>
      </c>
      <c r="P20" s="176"/>
      <c r="Q20" s="131" t="str">
        <f>IF(P20="",Berechnung1!$F$5,IF(OR(P20&lt; Berechnung1!E28,P20&gt;Berechnung1!F28),Berechnung1!$G$5,IF(OR(ROUND(P20,4)&lt;Berechnung1!J28,ROUND(P20,4)&gt;Berechnung1!K28),Berechnung1!$D$5,IF(OR(ROUND(P20,4)&lt;Berechnung1!G28,ROUND(P20,4)&gt;Berechnung1!H28),Berechnung1!$E$5,Berechnung1!$C$5))))</f>
        <v>Unvollständig</v>
      </c>
      <c r="R20" s="179"/>
      <c r="S20" s="179"/>
    </row>
    <row r="21" spans="1:19" ht="27" customHeight="1" thickBot="1" x14ac:dyDescent="0.25">
      <c r="A21" s="217"/>
      <c r="B21" s="218"/>
      <c r="C21" s="231"/>
      <c r="D21" s="145"/>
      <c r="E21" s="146"/>
      <c r="F21" s="223"/>
      <c r="G21" s="224"/>
      <c r="H21" s="200"/>
      <c r="I21" s="201"/>
      <c r="J21" s="202"/>
      <c r="K21" s="211"/>
      <c r="L21" s="211"/>
      <c r="M21" s="212"/>
      <c r="N21" s="150"/>
      <c r="O21" s="175" t="s">
        <v>26</v>
      </c>
      <c r="P21" s="177"/>
      <c r="Q21" s="132"/>
      <c r="R21" s="180"/>
      <c r="S21" s="180"/>
    </row>
    <row r="22" spans="1:19" ht="27" customHeight="1" thickBot="1" x14ac:dyDescent="0.25">
      <c r="A22" s="219"/>
      <c r="B22" s="220"/>
      <c r="C22" s="232"/>
      <c r="D22" s="147"/>
      <c r="E22" s="148"/>
      <c r="F22" s="225"/>
      <c r="G22" s="226"/>
      <c r="H22" s="203"/>
      <c r="I22" s="204"/>
      <c r="J22" s="205"/>
      <c r="K22" s="213"/>
      <c r="L22" s="213"/>
      <c r="M22" s="214"/>
      <c r="N22" s="151"/>
      <c r="O22" s="175" t="s">
        <v>27</v>
      </c>
      <c r="P22" s="178"/>
      <c r="Q22" s="133"/>
      <c r="R22" s="181"/>
      <c r="S22" s="181"/>
    </row>
    <row r="23" spans="1:19" ht="27" customHeight="1" thickBot="1" x14ac:dyDescent="0.25">
      <c r="A23" s="215">
        <v>3</v>
      </c>
      <c r="B23" s="216"/>
      <c r="C23" s="230" t="s">
        <v>98</v>
      </c>
      <c r="D23" s="143" t="s">
        <v>99</v>
      </c>
      <c r="E23" s="144"/>
      <c r="F23" s="221" t="s">
        <v>98</v>
      </c>
      <c r="G23" s="222"/>
      <c r="H23" s="197" t="s">
        <v>7</v>
      </c>
      <c r="I23" s="198"/>
      <c r="J23" s="199"/>
      <c r="K23" s="149" t="s">
        <v>121</v>
      </c>
      <c r="L23" s="209" t="s">
        <v>96</v>
      </c>
      <c r="M23" s="210"/>
      <c r="N23" s="149"/>
      <c r="O23" s="175" t="s">
        <v>25</v>
      </c>
      <c r="P23" s="176"/>
      <c r="Q23" s="131" t="str">
        <f>IF(P23="",Berechnung1!$F$5,IF(OR(P23&lt; Berechnung1!E31,P23&gt; Berechnung1!F31),Berechnung1!$G$5,IF(OR(ROUND(P23,4)&lt;Berechnung1!J31,ROUND(P23,4)&gt;Berechnung1!K31),Berechnung1!$D$5,IF(OR(ROUND(P23,4)&lt;Berechnung1!G31,ROUND(P23,4)&gt;Berechnung1!H31),Berechnung1!$E$5,Berechnung1!$C$5))))</f>
        <v>Unvollständig</v>
      </c>
      <c r="R23" s="179"/>
      <c r="S23" s="179"/>
    </row>
    <row r="24" spans="1:19" ht="27" customHeight="1" thickBot="1" x14ac:dyDescent="0.25">
      <c r="A24" s="217"/>
      <c r="B24" s="218"/>
      <c r="C24" s="231"/>
      <c r="D24" s="145"/>
      <c r="E24" s="146"/>
      <c r="F24" s="223"/>
      <c r="G24" s="224"/>
      <c r="H24" s="200"/>
      <c r="I24" s="201"/>
      <c r="J24" s="202"/>
      <c r="K24" s="150"/>
      <c r="L24" s="211"/>
      <c r="M24" s="212"/>
      <c r="N24" s="150"/>
      <c r="O24" s="175" t="s">
        <v>26</v>
      </c>
      <c r="P24" s="177"/>
      <c r="Q24" s="132"/>
      <c r="R24" s="180"/>
      <c r="S24" s="180"/>
    </row>
    <row r="25" spans="1:19" ht="27" customHeight="1" thickBot="1" x14ac:dyDescent="0.25">
      <c r="A25" s="219"/>
      <c r="B25" s="220"/>
      <c r="C25" s="232"/>
      <c r="D25" s="147"/>
      <c r="E25" s="148"/>
      <c r="F25" s="225"/>
      <c r="G25" s="226"/>
      <c r="H25" s="203"/>
      <c r="I25" s="204"/>
      <c r="J25" s="205"/>
      <c r="K25" s="151"/>
      <c r="L25" s="213"/>
      <c r="M25" s="214"/>
      <c r="N25" s="151"/>
      <c r="O25" s="175" t="s">
        <v>27</v>
      </c>
      <c r="P25" s="178"/>
      <c r="Q25" s="133"/>
      <c r="R25" s="181"/>
      <c r="S25" s="181"/>
    </row>
    <row r="26" spans="1:19" ht="27" customHeight="1" thickBot="1" x14ac:dyDescent="0.25">
      <c r="A26" s="215">
        <v>4</v>
      </c>
      <c r="B26" s="216"/>
      <c r="C26" s="227" t="s">
        <v>100</v>
      </c>
      <c r="D26" s="242" t="s">
        <v>101</v>
      </c>
      <c r="E26" s="243"/>
      <c r="F26" s="185" t="s">
        <v>114</v>
      </c>
      <c r="G26" s="233"/>
      <c r="H26" s="134" t="s">
        <v>102</v>
      </c>
      <c r="I26" s="135"/>
      <c r="J26" s="136"/>
      <c r="K26" s="149" t="s">
        <v>122</v>
      </c>
      <c r="L26" s="191" t="s">
        <v>96</v>
      </c>
      <c r="M26" s="192"/>
      <c r="N26" s="149"/>
      <c r="O26" s="5" t="s">
        <v>17</v>
      </c>
      <c r="P26" s="23"/>
      <c r="Q26" s="131" t="str">
        <f>IF(P28=Berechnung1!D34,Berechnung1!$F$5,IF(OR(P28&lt; Berechnung1!E34,P28&gt; Berechnung1!F34),Berechnung1!$G$5,IF(OR(ROUND(P28,4)&lt;Berechnung1!J34,ROUND(P28,4)&gt;Berechnung1!K34),Berechnung1!$D$5,IF(OR(ROUND(P28,4)&lt;Berechnung1!G34,ROUND(P28,4)&gt;Berechnung1!H34),Berechnung1!$E$5,Berechnung1!$C$5))))</f>
        <v>Unvollständig</v>
      </c>
      <c r="R26" s="179"/>
      <c r="S26" s="179"/>
    </row>
    <row r="27" spans="1:19" ht="27" customHeight="1" thickBot="1" x14ac:dyDescent="0.25">
      <c r="A27" s="217"/>
      <c r="B27" s="218"/>
      <c r="C27" s="228"/>
      <c r="D27" s="238"/>
      <c r="E27" s="244"/>
      <c r="F27" s="187"/>
      <c r="G27" s="234"/>
      <c r="H27" s="137"/>
      <c r="I27" s="138"/>
      <c r="J27" s="139"/>
      <c r="K27" s="150"/>
      <c r="L27" s="193"/>
      <c r="M27" s="194"/>
      <c r="N27" s="150"/>
      <c r="O27" s="5" t="s">
        <v>26</v>
      </c>
      <c r="P27" s="107">
        <f>IF(P17="",0,P17)</f>
        <v>0</v>
      </c>
      <c r="Q27" s="132"/>
      <c r="R27" s="180"/>
      <c r="S27" s="180"/>
    </row>
    <row r="28" spans="1:19" ht="27" customHeight="1" thickBot="1" x14ac:dyDescent="0.25">
      <c r="A28" s="219"/>
      <c r="B28" s="220"/>
      <c r="C28" s="229"/>
      <c r="D28" s="240"/>
      <c r="E28" s="245"/>
      <c r="F28" s="189"/>
      <c r="G28" s="235"/>
      <c r="H28" s="140"/>
      <c r="I28" s="141"/>
      <c r="J28" s="142"/>
      <c r="K28" s="151"/>
      <c r="L28" s="195"/>
      <c r="M28" s="196"/>
      <c r="N28" s="151"/>
      <c r="O28" s="5" t="s">
        <v>27</v>
      </c>
      <c r="P28" s="25" t="str">
        <f>IF(P26="","n.d.",IF(P27="","n.d.",IF(P27=0,"",P26/P27)))</f>
        <v>n.d.</v>
      </c>
      <c r="Q28" s="133"/>
      <c r="R28" s="181"/>
      <c r="S28" s="181"/>
    </row>
    <row r="29" spans="1:19" ht="34.5" customHeight="1" thickBot="1" x14ac:dyDescent="0.25">
      <c r="A29" s="215">
        <v>5</v>
      </c>
      <c r="B29" s="216"/>
      <c r="C29" s="227" t="s">
        <v>103</v>
      </c>
      <c r="D29" s="242" t="s">
        <v>118</v>
      </c>
      <c r="E29" s="243"/>
      <c r="F29" s="185" t="s">
        <v>119</v>
      </c>
      <c r="G29" s="233"/>
      <c r="H29" s="134" t="s">
        <v>104</v>
      </c>
      <c r="I29" s="135"/>
      <c r="J29" s="136"/>
      <c r="K29" s="149"/>
      <c r="L29" s="191" t="s">
        <v>96</v>
      </c>
      <c r="M29" s="192"/>
      <c r="N29" s="149"/>
      <c r="O29" s="5" t="s">
        <v>17</v>
      </c>
      <c r="P29" s="23"/>
      <c r="Q29" s="131" t="str">
        <f>IF(P31=Berechnung1!D37,Berechnung1!$F$5,IF(OR(P31&lt; Berechnung1!E37,P31&gt; Berechnung1!F37),Berechnung1!$G$5,IF(OR(ROUND(P31,4)&lt;Berechnung1!J37,ROUND(P31,4)&gt;Berechnung1!K37),Berechnung1!$D$5,IF(OR(ROUND(P31,4)&lt;Berechnung1!G37,ROUND(P31,4)&gt;Berechnung1!H37),Berechnung1!$E$5,Berechnung1!$C$5))))</f>
        <v>Unvollständig</v>
      </c>
      <c r="R29" s="184"/>
      <c r="S29" s="179"/>
    </row>
    <row r="30" spans="1:19" ht="36.75" customHeight="1" thickBot="1" x14ac:dyDescent="0.25">
      <c r="A30" s="217"/>
      <c r="B30" s="218"/>
      <c r="C30" s="228"/>
      <c r="D30" s="238"/>
      <c r="E30" s="244"/>
      <c r="F30" s="187"/>
      <c r="G30" s="234"/>
      <c r="H30" s="137"/>
      <c r="I30" s="138"/>
      <c r="J30" s="139"/>
      <c r="K30" s="150"/>
      <c r="L30" s="193"/>
      <c r="M30" s="194"/>
      <c r="N30" s="150"/>
      <c r="O30" s="5" t="s">
        <v>26</v>
      </c>
      <c r="P30" s="107">
        <f>IF(P17="",0,P17)</f>
        <v>0</v>
      </c>
      <c r="Q30" s="132"/>
      <c r="R30" s="180"/>
      <c r="S30" s="180"/>
    </row>
    <row r="31" spans="1:19" ht="30" customHeight="1" thickBot="1" x14ac:dyDescent="0.25">
      <c r="A31" s="219"/>
      <c r="B31" s="220"/>
      <c r="C31" s="229"/>
      <c r="D31" s="240"/>
      <c r="E31" s="245"/>
      <c r="F31" s="189"/>
      <c r="G31" s="235"/>
      <c r="H31" s="140"/>
      <c r="I31" s="141"/>
      <c r="J31" s="142"/>
      <c r="K31" s="151"/>
      <c r="L31" s="195"/>
      <c r="M31" s="196"/>
      <c r="N31" s="151"/>
      <c r="O31" s="5" t="s">
        <v>27</v>
      </c>
      <c r="P31" s="25" t="str">
        <f>IF(P29="","n.d.",IF(P30="","n.d.",IF(P30=0,"",P29/P30)))</f>
        <v>n.d.</v>
      </c>
      <c r="Q31" s="133"/>
      <c r="R31" s="181"/>
      <c r="S31" s="181"/>
    </row>
    <row r="32" spans="1:19" ht="30" customHeight="1" thickBot="1" x14ac:dyDescent="0.25">
      <c r="A32" s="215">
        <v>6</v>
      </c>
      <c r="B32" s="216"/>
      <c r="C32" s="227" t="s">
        <v>105</v>
      </c>
      <c r="D32" s="236" t="s">
        <v>7</v>
      </c>
      <c r="E32" s="237"/>
      <c r="F32" s="185" t="s">
        <v>108</v>
      </c>
      <c r="G32" s="186"/>
      <c r="H32" s="134" t="s">
        <v>104</v>
      </c>
      <c r="I32" s="135"/>
      <c r="J32" s="206"/>
      <c r="K32" s="149"/>
      <c r="L32" s="191" t="s">
        <v>96</v>
      </c>
      <c r="M32" s="192"/>
      <c r="N32" s="183"/>
      <c r="O32" s="5" t="s">
        <v>17</v>
      </c>
      <c r="P32" s="23"/>
      <c r="Q32" s="131" t="str">
        <f>IF(P34=Berechnung1!D40,Berechnung1!$F$5,IF(OR(P34&lt; Berechnung1!E40,P34&gt; Berechnung1!F40),Berechnung1!$G$5,IF(OR(ROUND(P34,4)&lt;Berechnung1!J40,ROUND(P34,4)&gt;Berechnung1!K40),Berechnung1!$D$5,IF(OR(ROUND(P34,4)&lt;Berechnung1!G40,ROUND(P34,4)&gt;Berechnung1!H40),Berechnung1!$E$5,Berechnung1!$C$5))))</f>
        <v>Unvollständig</v>
      </c>
      <c r="R32" s="179"/>
      <c r="S32" s="179"/>
    </row>
    <row r="33" spans="1:19" ht="30" customHeight="1" thickBot="1" x14ac:dyDescent="0.25">
      <c r="A33" s="217"/>
      <c r="B33" s="218"/>
      <c r="C33" s="228"/>
      <c r="D33" s="238"/>
      <c r="E33" s="239"/>
      <c r="F33" s="187"/>
      <c r="G33" s="188"/>
      <c r="H33" s="137"/>
      <c r="I33" s="138"/>
      <c r="J33" s="207"/>
      <c r="K33" s="150"/>
      <c r="L33" s="193"/>
      <c r="M33" s="194"/>
      <c r="N33" s="150"/>
      <c r="O33" s="5" t="s">
        <v>26</v>
      </c>
      <c r="P33" s="107">
        <f>IF(P17="",0,P17)</f>
        <v>0</v>
      </c>
      <c r="Q33" s="132"/>
      <c r="R33" s="180"/>
      <c r="S33" s="180"/>
    </row>
    <row r="34" spans="1:19" ht="30" customHeight="1" thickBot="1" x14ac:dyDescent="0.25">
      <c r="A34" s="219"/>
      <c r="B34" s="220"/>
      <c r="C34" s="229"/>
      <c r="D34" s="240"/>
      <c r="E34" s="241"/>
      <c r="F34" s="189"/>
      <c r="G34" s="190"/>
      <c r="H34" s="140"/>
      <c r="I34" s="141"/>
      <c r="J34" s="208"/>
      <c r="K34" s="151"/>
      <c r="L34" s="195"/>
      <c r="M34" s="196"/>
      <c r="N34" s="151"/>
      <c r="O34" s="5" t="s">
        <v>27</v>
      </c>
      <c r="P34" s="25" t="str">
        <f>IF(P32="","n.d.",IF(P33="","n.d.",IF(P33=0,"",P32/P33)))</f>
        <v>n.d.</v>
      </c>
      <c r="Q34" s="133"/>
      <c r="R34" s="181"/>
      <c r="S34" s="181"/>
    </row>
    <row r="35" spans="1:19" ht="7.5" customHeight="1" x14ac:dyDescent="0.2"/>
    <row r="36" spans="1:19" ht="18" customHeight="1" thickBot="1" x14ac:dyDescent="0.3">
      <c r="A36" s="2" t="s">
        <v>8</v>
      </c>
      <c r="B36" s="88"/>
      <c r="C36" s="88"/>
      <c r="D36" s="88"/>
      <c r="E36" s="88"/>
      <c r="F36" s="88"/>
      <c r="G36" s="88"/>
    </row>
    <row r="37" spans="1:19" ht="18" customHeight="1" thickBot="1" x14ac:dyDescent="0.25">
      <c r="A37" s="88"/>
      <c r="B37" s="88"/>
      <c r="C37" s="122" t="s">
        <v>92</v>
      </c>
      <c r="D37" s="89" t="s">
        <v>9</v>
      </c>
      <c r="E37" s="90" t="str">
        <f>CONCATENATE(TEXT(Berechnung1!C9,"0,00%")," (",Berechnung1!C6,")")</f>
        <v>0,00% (0)</v>
      </c>
      <c r="F37" s="124" t="str">
        <f>CONCATENATE(TEXT(Berechnung1!D10,"0,00%")," (",Berechnung1!D7,")")</f>
        <v>0,00% (0)</v>
      </c>
      <c r="G37" s="128" t="s">
        <v>88</v>
      </c>
    </row>
    <row r="38" spans="1:19" ht="18" customHeight="1" thickBot="1" x14ac:dyDescent="0.25">
      <c r="A38" s="88"/>
      <c r="B38" s="88"/>
      <c r="C38" s="123"/>
      <c r="D38" s="91" t="s">
        <v>10</v>
      </c>
      <c r="E38" s="91" t="str">
        <f>CONCATENATE(TEXT(Berechnung1!K9,"0,00%")," (",Berechnung1!K6,")")</f>
        <v>0,00% (0)</v>
      </c>
      <c r="F38" s="124"/>
      <c r="G38" s="129"/>
    </row>
    <row r="39" spans="1:19" ht="18" customHeight="1" thickBot="1" x14ac:dyDescent="0.25">
      <c r="A39" s="88"/>
      <c r="B39" s="88"/>
      <c r="C39" s="125" t="s">
        <v>116</v>
      </c>
      <c r="D39" s="125"/>
      <c r="E39" s="125"/>
      <c r="F39" s="92" t="str">
        <f>CONCATENATE(TEXT(Berechnung1!E10,"0,00%")," (",Berechnung1!E7,")")</f>
        <v>0,00% (0)</v>
      </c>
      <c r="G39" s="94" t="str">
        <f>CONCATENATE(TEXT(Berechnung1!E11,"0,00%")," (",Berechnung1!E8,")")</f>
        <v>0,00% (0)</v>
      </c>
    </row>
    <row r="40" spans="1:19" ht="18" customHeight="1" thickBot="1" x14ac:dyDescent="0.25">
      <c r="A40" s="88"/>
      <c r="B40" s="88"/>
      <c r="C40" s="126" t="s">
        <v>11</v>
      </c>
      <c r="D40" s="93" t="s">
        <v>12</v>
      </c>
      <c r="E40" s="93" t="str">
        <f>CONCATENATE(TEXT(Berechnung1!G9,"0,00%")," (",Berechnung1!G6,")")</f>
        <v>0,00% (0)</v>
      </c>
      <c r="F40" s="124" t="str">
        <f>CONCATENATE(TEXT(Berechnung1!G10,"0,00%")," (",Berechnung1!G8,")")</f>
        <v>100,00% (6)</v>
      </c>
      <c r="G40" s="124"/>
    </row>
    <row r="41" spans="1:19" ht="18" customHeight="1" thickBot="1" x14ac:dyDescent="0.25">
      <c r="A41" s="88"/>
      <c r="B41" s="88"/>
      <c r="C41" s="127"/>
      <c r="D41" s="93" t="s">
        <v>13</v>
      </c>
      <c r="E41" s="93" t="str">
        <f>CONCATENATE(TEXT(Berechnung1!F9,"0,00%")," (",Berechnung1!F6,")")</f>
        <v>100,00% (6)</v>
      </c>
      <c r="F41" s="124"/>
      <c r="G41" s="124"/>
    </row>
    <row r="42" spans="1:19" ht="7.5" customHeight="1" x14ac:dyDescent="0.2"/>
    <row r="43" spans="1:19" ht="13.5" customHeight="1" x14ac:dyDescent="0.2">
      <c r="A43" s="6" t="s">
        <v>28</v>
      </c>
    </row>
    <row r="44" spans="1:19" ht="12.75" customHeight="1" x14ac:dyDescent="0.2">
      <c r="A44" s="130" t="s">
        <v>89</v>
      </c>
      <c r="B44" s="130"/>
      <c r="C44" s="130"/>
      <c r="D44" s="130"/>
      <c r="E44" s="130"/>
      <c r="F44" s="130"/>
      <c r="G44" s="130"/>
      <c r="H44" s="130"/>
      <c r="I44" s="130"/>
      <c r="J44" s="130"/>
      <c r="K44" s="130"/>
      <c r="L44" s="130"/>
      <c r="M44" s="130"/>
      <c r="N44" s="130"/>
      <c r="O44" s="130"/>
      <c r="P44" s="130"/>
      <c r="Q44" s="130"/>
    </row>
    <row r="45" spans="1:19" ht="123.75" customHeight="1" x14ac:dyDescent="0.2">
      <c r="A45" s="130" t="s">
        <v>93</v>
      </c>
      <c r="B45" s="130"/>
      <c r="C45" s="130"/>
      <c r="D45" s="130"/>
      <c r="E45" s="130"/>
      <c r="F45" s="130"/>
      <c r="G45" s="130"/>
      <c r="H45" s="130"/>
      <c r="I45" s="130"/>
      <c r="J45" s="130"/>
      <c r="K45" s="130"/>
      <c r="L45" s="130"/>
      <c r="M45" s="130"/>
      <c r="N45" s="130"/>
      <c r="O45" s="130"/>
      <c r="P45" s="130"/>
      <c r="Q45" s="130"/>
    </row>
    <row r="46" spans="1:19" x14ac:dyDescent="0.2">
      <c r="A46" s="6" t="s">
        <v>90</v>
      </c>
    </row>
    <row r="47" spans="1:19" ht="24" customHeight="1" x14ac:dyDescent="0.2">
      <c r="A47" s="121" t="s">
        <v>91</v>
      </c>
      <c r="B47" s="121"/>
      <c r="C47" s="121"/>
      <c r="D47" s="121"/>
      <c r="E47" s="121"/>
      <c r="F47" s="121"/>
      <c r="G47" s="121"/>
      <c r="H47" s="121"/>
      <c r="I47" s="121"/>
      <c r="J47" s="121"/>
      <c r="K47" s="121"/>
      <c r="L47" s="121"/>
      <c r="M47" s="121"/>
      <c r="N47" s="121"/>
      <c r="O47" s="121"/>
      <c r="P47" s="121"/>
      <c r="Q47" s="121"/>
    </row>
  </sheetData>
  <sheetProtection algorithmName="SHA-512" hashValue="fp54iIDW/zBzCewq8T1CjL3SCKThMyJOfpX8Mk7D+LDlEVp2V1aNjqSPFH5UstjxrBxHLnjN7BASWDy+ZlUCJg==" saltValue="NVvhUhxrywNup2e8uLiVZw==" spinCount="100000" sheet="1" selectLockedCells="1"/>
  <mergeCells count="98">
    <mergeCell ref="L17:M19"/>
    <mergeCell ref="L20:M22"/>
    <mergeCell ref="K20:K22"/>
    <mergeCell ref="K32:K34"/>
    <mergeCell ref="K29:K31"/>
    <mergeCell ref="L29:M31"/>
    <mergeCell ref="A17:B19"/>
    <mergeCell ref="D17:E19"/>
    <mergeCell ref="A20:B22"/>
    <mergeCell ref="F17:G19"/>
    <mergeCell ref="H20:J22"/>
    <mergeCell ref="C17:C19"/>
    <mergeCell ref="C20:C22"/>
    <mergeCell ref="H17:J19"/>
    <mergeCell ref="A23:B25"/>
    <mergeCell ref="A26:B28"/>
    <mergeCell ref="A29:B31"/>
    <mergeCell ref="A32:B34"/>
    <mergeCell ref="F20:G22"/>
    <mergeCell ref="C32:C34"/>
    <mergeCell ref="C29:C31"/>
    <mergeCell ref="C26:C28"/>
    <mergeCell ref="C23:C25"/>
    <mergeCell ref="F29:G31"/>
    <mergeCell ref="D20:E22"/>
    <mergeCell ref="D32:E34"/>
    <mergeCell ref="D29:E31"/>
    <mergeCell ref="D26:E28"/>
    <mergeCell ref="F23:G25"/>
    <mergeCell ref="F26:G28"/>
    <mergeCell ref="F32:G34"/>
    <mergeCell ref="K26:K28"/>
    <mergeCell ref="L26:M28"/>
    <mergeCell ref="H23:J25"/>
    <mergeCell ref="L32:M34"/>
    <mergeCell ref="H29:J31"/>
    <mergeCell ref="H32:J34"/>
    <mergeCell ref="L23:M25"/>
    <mergeCell ref="R15:S15"/>
    <mergeCell ref="N32:N34"/>
    <mergeCell ref="S23:S25"/>
    <mergeCell ref="R23:R25"/>
    <mergeCell ref="S26:S28"/>
    <mergeCell ref="R29:R31"/>
    <mergeCell ref="S29:S31"/>
    <mergeCell ref="R32:R34"/>
    <mergeCell ref="S32:S34"/>
    <mergeCell ref="R26:R28"/>
    <mergeCell ref="Q32:Q34"/>
    <mergeCell ref="Q29:Q31"/>
    <mergeCell ref="S17:S19"/>
    <mergeCell ref="Q17:Q19"/>
    <mergeCell ref="R17:R19"/>
    <mergeCell ref="N20:N22"/>
    <mergeCell ref="O17:O19"/>
    <mergeCell ref="P17:P19"/>
    <mergeCell ref="S20:S22"/>
    <mergeCell ref="N29:N31"/>
    <mergeCell ref="O20:O22"/>
    <mergeCell ref="P20:P22"/>
    <mergeCell ref="N23:N25"/>
    <mergeCell ref="N26:N28"/>
    <mergeCell ref="Q20:Q22"/>
    <mergeCell ref="R20:R22"/>
    <mergeCell ref="O23:O25"/>
    <mergeCell ref="P23:P25"/>
    <mergeCell ref="A4:J4"/>
    <mergeCell ref="Q15:Q16"/>
    <mergeCell ref="D13:E13"/>
    <mergeCell ref="F5:G5"/>
    <mergeCell ref="D11:K11"/>
    <mergeCell ref="D7:K7"/>
    <mergeCell ref="D9:K9"/>
    <mergeCell ref="J5:K5"/>
    <mergeCell ref="J13:K13"/>
    <mergeCell ref="K15:K16"/>
    <mergeCell ref="N15:N16"/>
    <mergeCell ref="O15:P16"/>
    <mergeCell ref="C15:C16"/>
    <mergeCell ref="D15:E16"/>
    <mergeCell ref="F15:G16"/>
    <mergeCell ref="H15:J16"/>
    <mergeCell ref="A15:B16"/>
    <mergeCell ref="L15:M16"/>
    <mergeCell ref="A47:Q47"/>
    <mergeCell ref="C37:C38"/>
    <mergeCell ref="F37:F38"/>
    <mergeCell ref="C39:E39"/>
    <mergeCell ref="C40:C41"/>
    <mergeCell ref="F40:G41"/>
    <mergeCell ref="G37:G38"/>
    <mergeCell ref="A44:Q44"/>
    <mergeCell ref="A45:Q45"/>
    <mergeCell ref="Q26:Q28"/>
    <mergeCell ref="Q23:Q25"/>
    <mergeCell ref="H26:J28"/>
    <mergeCell ref="D23:E25"/>
    <mergeCell ref="K23:K25"/>
  </mergeCells>
  <conditionalFormatting sqref="P29">
    <cfRule type="expression" dxfId="27" priority="79" stopIfTrue="1">
      <formula>LEN(TRIM(P29))=0</formula>
    </cfRule>
  </conditionalFormatting>
  <conditionalFormatting sqref="P26">
    <cfRule type="expression" dxfId="26" priority="46" stopIfTrue="1">
      <formula>LEN(TRIM(P26))=0</formula>
    </cfRule>
  </conditionalFormatting>
  <conditionalFormatting sqref="P32">
    <cfRule type="expression" dxfId="25" priority="42" stopIfTrue="1">
      <formula>LEN(TRIM(P32))=0</formula>
    </cfRule>
  </conditionalFormatting>
  <conditionalFormatting sqref="P33">
    <cfRule type="expression" dxfId="24" priority="41" stopIfTrue="1">
      <formula>LEN(TRIM(P33))=0</formula>
    </cfRule>
  </conditionalFormatting>
  <conditionalFormatting sqref="P17">
    <cfRule type="expression" dxfId="23" priority="67" stopIfTrue="1">
      <formula>LEN(TRIM(P17))=0</formula>
    </cfRule>
  </conditionalFormatting>
  <conditionalFormatting sqref="P30">
    <cfRule type="expression" dxfId="22" priority="39" stopIfTrue="1">
      <formula>LEN(TRIM(P30))=0</formula>
    </cfRule>
  </conditionalFormatting>
  <conditionalFormatting sqref="F5">
    <cfRule type="expression" dxfId="21" priority="33" stopIfTrue="1">
      <formula>LEN(TRIM(F5))=0</formula>
    </cfRule>
  </conditionalFormatting>
  <conditionalFormatting sqref="A17:S19 Q20:Q22 A26:S34">
    <cfRule type="expression" dxfId="20" priority="21" stopIfTrue="1">
      <formula>ISNUMBER(FIND("Dysplasie-Sprechstunde",$D$5))</formula>
    </cfRule>
  </conditionalFormatting>
  <conditionalFormatting sqref="D5">
    <cfRule type="expression" dxfId="19" priority="30" stopIfTrue="1">
      <formula>LEN(TRIM(D5))=0</formula>
    </cfRule>
  </conditionalFormatting>
  <conditionalFormatting sqref="J5">
    <cfRule type="expression" dxfId="18" priority="29" stopIfTrue="1">
      <formula>LEN(TRIM(J5))=0</formula>
    </cfRule>
  </conditionalFormatting>
  <conditionalFormatting sqref="D7:K7">
    <cfRule type="expression" dxfId="17" priority="87">
      <formula>OR(AND($D$5="Dysplasie-Sprechstunde",ISNUMBER(SEARCH("DYS-E",#REF!))),AND($D$5="Dysplasie-Einheit",ISNUMBER(SEARCH("DYS-S",#REF!))))</formula>
    </cfRule>
  </conditionalFormatting>
  <conditionalFormatting sqref="D9:K9 D11:K11 D13:E14 J13:J14">
    <cfRule type="expression" dxfId="16" priority="88">
      <formula>OR(AND($D$5="Dysplasie-Sprechstunde",ISNUMBER(SEARCH("DYS-E",#REF!))),AND($D$5="Dysplasie-Einheit",ISNUMBER(SEARCH("DYS-S",#REF!))))</formula>
    </cfRule>
  </conditionalFormatting>
  <conditionalFormatting sqref="Q17:Q34">
    <cfRule type="expression" dxfId="15" priority="107" stopIfTrue="1">
      <formula>OR(Q17=$D$41,Q17=$D$40)</formula>
    </cfRule>
    <cfRule type="cellIs" dxfId="14" priority="108" stopIfTrue="1" operator="equal">
      <formula>"Ausnahme (Plausibilität unklar)"</formula>
    </cfRule>
    <cfRule type="cellIs" dxfId="13" priority="109" stopIfTrue="1" operator="equal">
      <formula>"I.O. (Plausibilität unklar)"</formula>
    </cfRule>
    <cfRule type="cellIs" dxfId="12" priority="110" stopIfTrue="1" operator="equal">
      <formula>"Sollvorgabe nicht erfüllt"</formula>
    </cfRule>
    <cfRule type="cellIs" dxfId="11" priority="111" stopIfTrue="1" operator="equal">
      <formula>"I.O."</formula>
    </cfRule>
  </conditionalFormatting>
  <conditionalFormatting sqref="P20">
    <cfRule type="expression" dxfId="10" priority="9" stopIfTrue="1">
      <formula>LEN(TRIM(P20))=0</formula>
    </cfRule>
  </conditionalFormatting>
  <conditionalFormatting sqref="O20:S22 A20:J22 N20">
    <cfRule type="expression" dxfId="9" priority="8" stopIfTrue="1">
      <formula>ISNUMBER(FIND("Dysplasie-Sprechstunde",$D$5))</formula>
    </cfRule>
  </conditionalFormatting>
  <conditionalFormatting sqref="P23">
    <cfRule type="expression" dxfId="8" priority="7" stopIfTrue="1">
      <formula>LEN(TRIM(P23))=0</formula>
    </cfRule>
  </conditionalFormatting>
  <conditionalFormatting sqref="A24:J25 L24:M25 O23:S25 A23:N23">
    <cfRule type="expression" dxfId="7" priority="6" stopIfTrue="1">
      <formula>ISNUMBER(FIND("Dysplasie-Sprechstunde",$D$5))</formula>
    </cfRule>
  </conditionalFormatting>
  <conditionalFormatting sqref="R17:R34">
    <cfRule type="notContainsBlanks" dxfId="6" priority="114" stopIfTrue="1">
      <formula>LEN(TRIM(R17))&gt;0</formula>
    </cfRule>
    <cfRule type="expression" dxfId="5" priority="115" stopIfTrue="1">
      <formula>OR($Q17=$D$41,$Q17="Sollvorgabe nicht erfüllt",$Q17="I.O. (Plausibilität unklar)")</formula>
    </cfRule>
  </conditionalFormatting>
  <conditionalFormatting sqref="P27">
    <cfRule type="expression" dxfId="4" priority="5" stopIfTrue="1">
      <formula>LEN(TRIM(P27))=0</formula>
    </cfRule>
  </conditionalFormatting>
  <conditionalFormatting sqref="P33">
    <cfRule type="expression" dxfId="3" priority="4" stopIfTrue="1">
      <formula>LEN(TRIM(P33))=0</formula>
    </cfRule>
  </conditionalFormatting>
  <conditionalFormatting sqref="P27">
    <cfRule type="expression" dxfId="2" priority="3" stopIfTrue="1">
      <formula>LEN(TRIM(P27))=0</formula>
    </cfRule>
  </conditionalFormatting>
  <conditionalFormatting sqref="K20:K22">
    <cfRule type="expression" dxfId="1" priority="2" stopIfTrue="1">
      <formula>ISNUMBER(FIND("Dysplasie-Sprechstunde",$D$5))</formula>
    </cfRule>
  </conditionalFormatting>
  <conditionalFormatting sqref="L20:M22">
    <cfRule type="expression" dxfId="0" priority="1" stopIfTrue="1">
      <formula>ISNUMBER(FIND("Dysplasie-Sprechstunde",$D$5))</formula>
    </cfRule>
  </conditionalFormatting>
  <dataValidations count="10">
    <dataValidation type="whole" showInputMessage="1" showErrorMessage="1" errorTitle="Eingabefehler" error="1.Zähler muss eine positive ganze Zahl sein._x000a_2.Zähler kann nicht größer als Nenner sein." sqref="P26 P32">
      <formula1>0</formula1>
      <formula2>IF(P27="",5000,P27)</formula2>
    </dataValidation>
    <dataValidation type="whole" showInputMessage="1" showErrorMessage="1" errorTitle="Eingabefehler" error="1.Nenner muss eine positive ganze Zahl sein. _x000a_2.Nenner kann nicht kleiner als Zähler sein." sqref="P33 P27">
      <formula1>P26</formula1>
      <formula2>5000</formula2>
    </dataValidation>
    <dataValidation type="textLength" allowBlank="1" showInputMessage="1" showErrorMessage="1" errorTitle="Zeichenlänge" error="Minimal 30 Zeichen und max. 500 Zeichen." sqref="R20:S34 S17:S19">
      <formula1>30</formula1>
      <formula2>500</formula2>
    </dataValidation>
    <dataValidation type="textLength" allowBlank="1" showInputMessage="1" showErrorMessage="1" errorTitle="Eingabefehler" error="Nur Texteingabe bis 100 Zeichen möglich." sqref="F5">
      <formula1>0</formula1>
      <formula2>100</formula2>
    </dataValidation>
    <dataValidation type="list" allowBlank="1" showInputMessage="1" showErrorMessage="1" sqref="D5">
      <formula1>Reg.Nr.</formula1>
    </dataValidation>
    <dataValidation type="date" allowBlank="1" showErrorMessage="1" errorTitle="Eingabefehler" error="Format: tt.mm.jjjj_x000a__x000a_Zeitraum zwischen 01.10.2022 - 31.01.2024 angeben." sqref="J5:K5">
      <formula1>44835</formula1>
      <formula2>45322</formula2>
    </dataValidation>
    <dataValidation type="textLength" allowBlank="1" showErrorMessage="1" errorTitle="Zeichenlänge" error="Minimal 30 Zeichen und max. 500 Zeichen." sqref="R17:R19">
      <formula1>30</formula1>
      <formula2>500</formula2>
    </dataValidation>
    <dataValidation type="whole" allowBlank="1" showInputMessage="1" showErrorMessage="1" errorTitle="Eingabefehler" error="Ganze Zahl zwischen 0 und 5000 eingeben." sqref="P17:P19 P20:P22 P23:P25">
      <formula1>0</formula1>
      <formula2>5000</formula2>
    </dataValidation>
    <dataValidation showInputMessage="1" showErrorMessage="1" errorTitle="Eingabefehler" error="1.Nenner muss eine positive ganze Zahl sein. _x000a_2.Nenner kann nicht kleiner als Zähler sein." sqref="P30"/>
    <dataValidation type="whole" showInputMessage="1" showErrorMessage="1" errorTitle="Eingabefehler" error="1.Zähler muss eine positive ganze Zahl sein._x000a_2.Zähler kann nicht größer als Nenner sein." sqref="P29">
      <formula1>0</formula1>
      <formula2>IF(P30="",0,5000)</formula2>
    </dataValidation>
  </dataValidations>
  <pageMargins left="0.43307086614173229" right="7.874015748031496E-2" top="0.59055118110236227" bottom="0.39370078740157483" header="0.11811023622047245" footer="0.11811023622047245"/>
  <pageSetup paperSize="9" scale="97" fitToHeight="0" orientation="landscape" r:id="rId1"/>
  <headerFooter>
    <oddFooter>&amp;L
&amp;"Arial,Standard"&amp;7&amp;F&amp;C&amp;"Arial,Standard"&amp;7
 © DKG  Alle Rechte vorbehalten&amp;R&amp;"Arial,Standard"&amp;7&amp;P</oddFooter>
  </headerFooter>
  <rowBreaks count="1" manualBreakCount="1">
    <brk id="28" max="1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K17"/>
  <sheetViews>
    <sheetView workbookViewId="0">
      <selection activeCell="D12" sqref="D12"/>
    </sheetView>
  </sheetViews>
  <sheetFormatPr baseColWidth="10" defaultColWidth="9.140625" defaultRowHeight="12.75" x14ac:dyDescent="0.25"/>
  <cols>
    <col min="1" max="1" width="23" style="27" customWidth="1"/>
    <col min="2" max="2" width="23.140625" style="27" customWidth="1"/>
    <col min="3" max="4" width="20.7109375" style="27" customWidth="1"/>
    <col min="5" max="5" width="9.28515625" style="27" customWidth="1"/>
    <col min="6" max="7" width="39.140625" style="27" customWidth="1"/>
    <col min="8" max="8" width="9.140625" style="27" customWidth="1"/>
    <col min="9" max="11" width="23" style="27" customWidth="1"/>
    <col min="12" max="16384" width="9.140625" style="27"/>
  </cols>
  <sheetData>
    <row r="1" spans="1:11" x14ac:dyDescent="0.25">
      <c r="A1" s="7" t="s">
        <v>29</v>
      </c>
      <c r="B1" s="99"/>
    </row>
    <row r="2" spans="1:11" x14ac:dyDescent="0.25">
      <c r="A2" s="7" t="s">
        <v>4</v>
      </c>
      <c r="B2" s="37" t="str">
        <f>IF(Kennzahlenbogen!D5="","",Kennzahlenbogen!D5)</f>
        <v/>
      </c>
      <c r="C2" s="76"/>
    </row>
    <row r="3" spans="1:11" x14ac:dyDescent="0.25">
      <c r="A3" s="7" t="s">
        <v>1</v>
      </c>
      <c r="B3" s="59" t="str">
        <f>IF(Kennzahlenbogen!J5="","",Kennzahlenbogen!J5)</f>
        <v/>
      </c>
    </row>
    <row r="5" spans="1:11" x14ac:dyDescent="0.25">
      <c r="A5" s="8" t="s">
        <v>30</v>
      </c>
      <c r="B5" s="8"/>
    </row>
    <row r="6" spans="1:11" x14ac:dyDescent="0.25">
      <c r="A6" s="8" t="s">
        <v>31</v>
      </c>
      <c r="B6" s="8"/>
    </row>
    <row r="7" spans="1:11" x14ac:dyDescent="0.25">
      <c r="A7" s="8" t="s">
        <v>32</v>
      </c>
      <c r="B7" s="8"/>
    </row>
    <row r="8" spans="1:11" x14ac:dyDescent="0.25">
      <c r="A8" s="8" t="s">
        <v>33</v>
      </c>
      <c r="B8" s="8"/>
      <c r="D8" s="76"/>
    </row>
    <row r="9" spans="1:11" x14ac:dyDescent="0.25">
      <c r="A9" s="8" t="s">
        <v>34</v>
      </c>
      <c r="B9" s="8"/>
      <c r="D9" s="76"/>
    </row>
    <row r="11" spans="1:11" x14ac:dyDescent="0.25">
      <c r="A11" s="9" t="s">
        <v>35</v>
      </c>
      <c r="B11" s="9" t="s">
        <v>36</v>
      </c>
      <c r="C11" s="9" t="s">
        <v>26</v>
      </c>
      <c r="D11" s="9" t="s">
        <v>37</v>
      </c>
      <c r="E11" s="40" t="s">
        <v>38</v>
      </c>
      <c r="F11" s="40" t="s">
        <v>39</v>
      </c>
      <c r="G11" s="40" t="s">
        <v>40</v>
      </c>
      <c r="H11" s="40" t="s">
        <v>41</v>
      </c>
      <c r="I11" s="10" t="s">
        <v>42</v>
      </c>
      <c r="J11" s="9" t="s">
        <v>43</v>
      </c>
      <c r="K11" s="9" t="s">
        <v>44</v>
      </c>
    </row>
    <row r="12" spans="1:11" x14ac:dyDescent="0.25">
      <c r="A12" s="34">
        <v>1</v>
      </c>
      <c r="B12" s="28" t="str">
        <f>IF(Kennzahlenbogen!P17="","n.d.",Kennzahlenbogen!P17)</f>
        <v>n.d.</v>
      </c>
      <c r="C12" s="58"/>
      <c r="D12" s="86"/>
      <c r="E12" s="28">
        <f>Berechnung1!N25</f>
        <v>1</v>
      </c>
      <c r="F12" s="36" t="str">
        <f>IF(Kennzahlenbogen!R17=0,"",Kennzahlenbogen!R17)</f>
        <v/>
      </c>
      <c r="G12" s="36" t="str">
        <f>IF(Kennzahlenbogen!S17=0,"",Kennzahlenbogen!S17)</f>
        <v/>
      </c>
      <c r="H12" s="28">
        <f>Berechnung1!O25</f>
        <v>0</v>
      </c>
      <c r="I12" s="35"/>
      <c r="J12" s="34"/>
      <c r="K12" s="34"/>
    </row>
    <row r="13" spans="1:11" x14ac:dyDescent="0.25">
      <c r="A13" s="28">
        <v>2</v>
      </c>
      <c r="B13" s="28" t="str">
        <f>IF(Kennzahlenbogen!P20="","n.d.",Kennzahlenbogen!P20)</f>
        <v>n.d.</v>
      </c>
      <c r="C13" s="58"/>
      <c r="D13" s="86"/>
      <c r="E13" s="28">
        <f>Berechnung1!N28</f>
        <v>1</v>
      </c>
      <c r="F13" s="36" t="str">
        <f>IF(Kennzahlenbogen!R20=0,"",Kennzahlenbogen!R20)</f>
        <v/>
      </c>
      <c r="G13" s="36" t="str">
        <f>IF(Kennzahlenbogen!S20=0,"",Kennzahlenbogen!S20)</f>
        <v/>
      </c>
      <c r="H13" s="28">
        <f>Berechnung1!O28</f>
        <v>0</v>
      </c>
      <c r="I13" s="35"/>
      <c r="J13" s="34"/>
      <c r="K13" s="34"/>
    </row>
    <row r="14" spans="1:11" x14ac:dyDescent="0.25">
      <c r="A14" s="28">
        <v>3</v>
      </c>
      <c r="B14" s="57" t="str">
        <f>IF(Kennzahlenbogen!P23="","n.d.",Kennzahlenbogen!P23)</f>
        <v>n.d.</v>
      </c>
      <c r="C14" s="58"/>
      <c r="D14" s="86"/>
      <c r="E14" s="28">
        <f>Berechnung1!N31</f>
        <v>1</v>
      </c>
      <c r="F14" s="36" t="str">
        <f>IF(Kennzahlenbogen!R23=0,"",Kennzahlenbogen!R23)</f>
        <v/>
      </c>
      <c r="G14" s="36" t="str">
        <f>IF(Kennzahlenbogen!S23=0,"",Kennzahlenbogen!S23)</f>
        <v/>
      </c>
      <c r="H14" s="28">
        <f>Berechnung1!O31</f>
        <v>0</v>
      </c>
      <c r="I14" s="29"/>
      <c r="J14" s="29"/>
      <c r="K14" s="29"/>
    </row>
    <row r="15" spans="1:11" x14ac:dyDescent="0.25">
      <c r="A15" s="28">
        <v>4</v>
      </c>
      <c r="B15" s="57" t="str">
        <f>IF(Kennzahlenbogen!P26="","",Kennzahlenbogen!P26)</f>
        <v/>
      </c>
      <c r="C15" s="57">
        <f>IF(Kennzahlenbogen!P27="","",Kennzahlenbogen!P27)</f>
        <v>0</v>
      </c>
      <c r="D15" s="84" t="str">
        <f>IF(Kennzahlenbogen!P28="n.d.","n.d.",Kennzahlenbogen!P28*100)</f>
        <v>n.d.</v>
      </c>
      <c r="E15" s="28">
        <f>Berechnung1!N34</f>
        <v>1</v>
      </c>
      <c r="F15" s="36" t="str">
        <f>IF(Kennzahlenbogen!R26=0,"",Kennzahlenbogen!R26)</f>
        <v/>
      </c>
      <c r="G15" s="36" t="str">
        <f>IF(Kennzahlenbogen!S26=0,"",Kennzahlenbogen!S26)</f>
        <v/>
      </c>
      <c r="H15" s="28">
        <f>Berechnung1!O34</f>
        <v>0</v>
      </c>
      <c r="I15" s="29"/>
      <c r="J15" s="29"/>
      <c r="K15" s="29"/>
    </row>
    <row r="16" spans="1:11" x14ac:dyDescent="0.25">
      <c r="A16" s="28">
        <v>5</v>
      </c>
      <c r="B16" s="57" t="str">
        <f>IF(Kennzahlenbogen!P29="","",Kennzahlenbogen!P29)</f>
        <v/>
      </c>
      <c r="C16" s="57">
        <f>IF(Kennzahlenbogen!P30="","",Kennzahlenbogen!P30)</f>
        <v>0</v>
      </c>
      <c r="D16" s="84" t="str">
        <f>IF(Kennzahlenbogen!P31="n.d.","n.d.",Kennzahlenbogen!P31*100)</f>
        <v>n.d.</v>
      </c>
      <c r="E16" s="28">
        <f>Berechnung1!N37</f>
        <v>1</v>
      </c>
      <c r="F16" s="36" t="str">
        <f>IF(Kennzahlenbogen!R29=0,"",Kennzahlenbogen!R29)</f>
        <v/>
      </c>
      <c r="G16" s="36" t="str">
        <f>IF(Kennzahlenbogen!S29=0,"",Kennzahlenbogen!S29)</f>
        <v/>
      </c>
      <c r="H16" s="28">
        <f>Berechnung1!O37</f>
        <v>0</v>
      </c>
      <c r="I16" s="29"/>
      <c r="J16" s="29"/>
      <c r="K16" s="29"/>
    </row>
    <row r="17" spans="1:11" x14ac:dyDescent="0.25">
      <c r="A17" s="28">
        <v>6</v>
      </c>
      <c r="B17" s="57" t="str">
        <f>IF(Kennzahlenbogen!P32="","",Kennzahlenbogen!P32)</f>
        <v/>
      </c>
      <c r="C17" s="57">
        <f>IF(Kennzahlenbogen!P33="","",Kennzahlenbogen!P33)</f>
        <v>0</v>
      </c>
      <c r="D17" s="84" t="str">
        <f>IF(Kennzahlenbogen!P34="n.d.","n.d.",Kennzahlenbogen!P34*100)</f>
        <v>n.d.</v>
      </c>
      <c r="E17" s="28">
        <f>Berechnung1!N40</f>
        <v>1</v>
      </c>
      <c r="F17" s="36" t="str">
        <f>IF(Kennzahlenbogen!R32=0,"",Kennzahlenbogen!R32)</f>
        <v/>
      </c>
      <c r="G17" s="36" t="str">
        <f>IF(Kennzahlenbogen!S32=0,"",Kennzahlenbogen!S32)</f>
        <v/>
      </c>
      <c r="H17" s="28">
        <f>Berechnung1!O40</f>
        <v>0</v>
      </c>
      <c r="I17" s="29"/>
      <c r="J17" s="29"/>
      <c r="K17" s="29"/>
    </row>
  </sheetData>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O46"/>
  <sheetViews>
    <sheetView workbookViewId="0">
      <selection activeCell="H48" sqref="H48"/>
    </sheetView>
  </sheetViews>
  <sheetFormatPr baseColWidth="10" defaultColWidth="9.140625" defaultRowHeight="11.25" x14ac:dyDescent="0.2"/>
  <cols>
    <col min="1" max="3" width="9.140625" style="4" customWidth="1"/>
    <col min="4" max="4" width="12" style="4" customWidth="1"/>
    <col min="5" max="5" width="9.140625" style="4" customWidth="1"/>
    <col min="6" max="6" width="15.5703125" style="4" customWidth="1"/>
    <col min="7" max="7" width="20.7109375" style="4" customWidth="1"/>
    <col min="8" max="8" width="21" style="4" customWidth="1"/>
    <col min="9" max="9" width="9.140625" style="4" customWidth="1"/>
    <col min="10" max="10" width="11.5703125" style="4" customWidth="1"/>
    <col min="11" max="11" width="12.28515625" style="4" customWidth="1"/>
    <col min="12" max="12" width="13.140625" style="4" customWidth="1"/>
    <col min="13" max="16384" width="9.140625" style="4"/>
  </cols>
  <sheetData>
    <row r="3" spans="2:11" x14ac:dyDescent="0.2">
      <c r="C3" s="6" t="s">
        <v>45</v>
      </c>
    </row>
    <row r="4" spans="2:11" ht="22.5" x14ac:dyDescent="0.2">
      <c r="D4" s="11" t="s">
        <v>10</v>
      </c>
    </row>
    <row r="5" spans="2:11" ht="33.75" x14ac:dyDescent="0.2">
      <c r="C5" s="64" t="s">
        <v>46</v>
      </c>
      <c r="D5" s="64" t="s">
        <v>47</v>
      </c>
      <c r="E5" s="64" t="s">
        <v>48</v>
      </c>
      <c r="F5" s="64" t="s">
        <v>13</v>
      </c>
      <c r="G5" s="64" t="s">
        <v>12</v>
      </c>
      <c r="H5" s="64" t="s">
        <v>76</v>
      </c>
      <c r="I5" s="64" t="s">
        <v>49</v>
      </c>
      <c r="J5" s="65"/>
      <c r="K5" s="64" t="s">
        <v>77</v>
      </c>
    </row>
    <row r="6" spans="2:11" ht="14.25" x14ac:dyDescent="0.2">
      <c r="C6" s="64">
        <f>COUNTIF(Kennzahlenbogen!$Q$17:$Q$34,C5)</f>
        <v>0</v>
      </c>
      <c r="D6" s="64">
        <f>COUNTIF(Kennzahlenbogen!$Q$17:$Q$34,D5)</f>
        <v>0</v>
      </c>
      <c r="E6" s="64">
        <f>COUNTIF(Kennzahlenbogen!$Q$17:$Q$34,E5)</f>
        <v>0</v>
      </c>
      <c r="F6" s="64">
        <f>COUNTIF(Kennzahlenbogen!$Q$17:$Q$34,F5)</f>
        <v>6</v>
      </c>
      <c r="G6" s="64">
        <f>COUNTIF(Kennzahlenbogen!$Q$17:$Q$34,G5)</f>
        <v>0</v>
      </c>
      <c r="H6" s="64">
        <f>COUNTIF(Kennzahlenbogen!$Q$17:$Q$34,H5)</f>
        <v>0</v>
      </c>
      <c r="I6" s="64">
        <f>SUM(D6:H6)</f>
        <v>6</v>
      </c>
      <c r="J6" s="65"/>
      <c r="K6" s="64">
        <f>D6+H6</f>
        <v>0</v>
      </c>
    </row>
    <row r="7" spans="2:11" ht="14.25" x14ac:dyDescent="0.2">
      <c r="C7" s="64"/>
      <c r="D7" s="64">
        <f>C6+D6+H6</f>
        <v>0</v>
      </c>
      <c r="E7" s="64">
        <f>E6</f>
        <v>0</v>
      </c>
      <c r="F7" s="64"/>
      <c r="G7" s="64">
        <f>F6+G6</f>
        <v>6</v>
      </c>
      <c r="H7" s="64"/>
      <c r="I7" s="64">
        <f>SUM(D7:H7)</f>
        <v>6</v>
      </c>
      <c r="J7" s="65"/>
      <c r="K7" s="64"/>
    </row>
    <row r="8" spans="2:11" ht="14.25" x14ac:dyDescent="0.2">
      <c r="B8" s="4" t="s">
        <v>14</v>
      </c>
      <c r="C8" s="64"/>
      <c r="D8" s="64"/>
      <c r="E8" s="64">
        <f>D7+E7</f>
        <v>0</v>
      </c>
      <c r="F8" s="64"/>
      <c r="G8" s="64">
        <f>G7</f>
        <v>6</v>
      </c>
      <c r="H8" s="64"/>
      <c r="I8" s="64">
        <f>SUM(D8:H8)</f>
        <v>6</v>
      </c>
      <c r="J8" s="65"/>
      <c r="K8" s="64"/>
    </row>
    <row r="9" spans="2:11" ht="14.25" x14ac:dyDescent="0.2">
      <c r="B9" s="63">
        <v>6</v>
      </c>
      <c r="C9" s="66">
        <f>ROUND(C6/$B$9,4)</f>
        <v>0</v>
      </c>
      <c r="D9" s="66">
        <f>ROUND(D6/$B$9,4)</f>
        <v>0</v>
      </c>
      <c r="E9" s="66">
        <f>ROUND(E6/$B$9,4)</f>
        <v>0</v>
      </c>
      <c r="F9" s="66">
        <f t="shared" ref="F9:H9" si="0">ROUND(F6/$B$9,4)</f>
        <v>1</v>
      </c>
      <c r="G9" s="66">
        <f t="shared" si="0"/>
        <v>0</v>
      </c>
      <c r="H9" s="66">
        <f t="shared" si="0"/>
        <v>0</v>
      </c>
      <c r="I9" s="66">
        <f>SUM(C9:H9)</f>
        <v>1</v>
      </c>
      <c r="J9" s="65"/>
      <c r="K9" s="66">
        <f>D9+H9</f>
        <v>0</v>
      </c>
    </row>
    <row r="10" spans="2:11" ht="14.25" x14ac:dyDescent="0.2">
      <c r="C10" s="67"/>
      <c r="D10" s="66">
        <f>ROUND((C6+D6+H6)/$B$9,4)</f>
        <v>0</v>
      </c>
      <c r="E10" s="66">
        <f>ROUND(E6/$B$9,4)</f>
        <v>0</v>
      </c>
      <c r="F10" s="66"/>
      <c r="G10" s="66">
        <f>ROUND((F6+G6)/$B$9,4)</f>
        <v>1</v>
      </c>
      <c r="H10" s="66">
        <f>ROUND((H6+D6+C6)/$B$9,4)</f>
        <v>0</v>
      </c>
      <c r="I10" s="66">
        <f>SUM(D10:G10)</f>
        <v>1</v>
      </c>
      <c r="J10" s="65"/>
      <c r="K10" s="66"/>
    </row>
    <row r="11" spans="2:11" ht="14.25" x14ac:dyDescent="0.2">
      <c r="C11" s="65"/>
      <c r="D11" s="68"/>
      <c r="E11" s="66">
        <f>ROUND((C6+D6+E6+H6)/$B$9,4)</f>
        <v>0</v>
      </c>
      <c r="F11" s="68"/>
      <c r="G11" s="66">
        <f>G10</f>
        <v>1</v>
      </c>
      <c r="H11" s="66"/>
      <c r="I11" s="66">
        <f>SUM(D11:H11)</f>
        <v>1</v>
      </c>
      <c r="J11" s="65"/>
      <c r="K11" s="65"/>
    </row>
    <row r="14" spans="2:11" x14ac:dyDescent="0.2">
      <c r="C14" s="78" t="s">
        <v>78</v>
      </c>
      <c r="D14" s="79"/>
      <c r="E14" s="73"/>
      <c r="F14" s="73"/>
      <c r="G14" s="73"/>
    </row>
    <row r="15" spans="2:11" ht="33.75" x14ac:dyDescent="0.2">
      <c r="C15" s="80" t="s">
        <v>79</v>
      </c>
      <c r="D15" s="80" t="s">
        <v>80</v>
      </c>
      <c r="E15" s="80" t="s">
        <v>81</v>
      </c>
      <c r="F15" s="80" t="s">
        <v>82</v>
      </c>
      <c r="G15" s="80" t="s">
        <v>83</v>
      </c>
      <c r="H15" s="77" t="s">
        <v>84</v>
      </c>
    </row>
    <row r="20" spans="3:15" ht="15" x14ac:dyDescent="0.25">
      <c r="C20" s="2" t="s">
        <v>74</v>
      </c>
    </row>
    <row r="22" spans="3:15" x14ac:dyDescent="0.2">
      <c r="C22" s="13" t="s">
        <v>50</v>
      </c>
      <c r="D22" s="13" t="s">
        <v>51</v>
      </c>
      <c r="E22" s="13" t="s">
        <v>52</v>
      </c>
      <c r="F22" s="13" t="s">
        <v>53</v>
      </c>
      <c r="G22" s="13" t="s">
        <v>54</v>
      </c>
      <c r="H22" s="13" t="s">
        <v>55</v>
      </c>
      <c r="I22" s="13"/>
      <c r="J22" s="13" t="s">
        <v>56</v>
      </c>
      <c r="K22" s="13" t="s">
        <v>57</v>
      </c>
      <c r="L22" s="13" t="s">
        <v>58</v>
      </c>
      <c r="M22" s="13" t="s">
        <v>59</v>
      </c>
      <c r="N22" s="13" t="s">
        <v>60</v>
      </c>
      <c r="O22" s="13" t="s">
        <v>61</v>
      </c>
    </row>
    <row r="23" spans="3:15" x14ac:dyDescent="0.2">
      <c r="C23" s="12"/>
      <c r="D23" s="12"/>
      <c r="E23" s="12"/>
      <c r="F23" s="12"/>
      <c r="G23" s="12"/>
      <c r="H23" s="12"/>
      <c r="I23" s="12"/>
      <c r="J23" s="12"/>
      <c r="K23" s="12"/>
      <c r="L23" s="12"/>
      <c r="M23" s="20"/>
      <c r="N23" s="20"/>
      <c r="O23" s="20"/>
    </row>
    <row r="24" spans="3:15" x14ac:dyDescent="0.2">
      <c r="C24" s="12"/>
      <c r="D24" s="12"/>
      <c r="E24" s="12"/>
      <c r="F24" s="12"/>
      <c r="G24" s="12"/>
      <c r="H24" s="12"/>
      <c r="I24" s="12"/>
      <c r="J24" s="12"/>
      <c r="K24" s="12"/>
      <c r="L24" s="12"/>
      <c r="M24" s="20"/>
      <c r="N24" s="20"/>
      <c r="O24" s="20"/>
    </row>
    <row r="25" spans="3:15" x14ac:dyDescent="0.2">
      <c r="C25" s="100" t="s">
        <v>73</v>
      </c>
      <c r="D25" s="101" t="s">
        <v>62</v>
      </c>
      <c r="E25" s="102">
        <v>0</v>
      </c>
      <c r="F25" s="103">
        <v>1000000000</v>
      </c>
      <c r="G25" s="103">
        <v>250</v>
      </c>
      <c r="H25" s="103">
        <v>1000000000000</v>
      </c>
      <c r="I25" s="102"/>
      <c r="J25" s="103">
        <v>-10000</v>
      </c>
      <c r="K25" s="103">
        <v>10000</v>
      </c>
      <c r="L25" s="104">
        <f>Kennzahlenbogen!P17</f>
        <v>0</v>
      </c>
      <c r="M25" s="105">
        <f>IF(Kennzahlenbogen!Q17=Berechnung1!$G$5,1,IF(Kennzahlenbogen!Q17=Berechnung1!$F$5,1,IF(Kennzahlenbogen!Q17=Berechnung1!$E$5,2,IF(Kennzahlenbogen!Q17=Berechnung1!$D$5,3,IF(Kennzahlenbogen!Q17=Berechnung1!$C$5,4,"")))))</f>
        <v>1</v>
      </c>
      <c r="N25" s="105">
        <f>IF(M25&gt;1,M25+3,M25)</f>
        <v>1</v>
      </c>
      <c r="O25" s="105">
        <f>IF(Kennzahlenbogen!S17="",0,1)</f>
        <v>0</v>
      </c>
    </row>
    <row r="26" spans="3:15" x14ac:dyDescent="0.2">
      <c r="C26" s="12"/>
      <c r="D26" s="12"/>
      <c r="E26" s="12"/>
      <c r="F26" s="12"/>
      <c r="G26" s="12"/>
      <c r="H26" s="12"/>
      <c r="I26" s="12"/>
      <c r="J26" s="12"/>
      <c r="K26" s="12"/>
      <c r="L26" s="21"/>
      <c r="M26" s="18"/>
      <c r="N26" s="18"/>
      <c r="O26" s="18"/>
    </row>
    <row r="27" spans="3:15" x14ac:dyDescent="0.2">
      <c r="C27" s="12"/>
      <c r="D27" s="12"/>
      <c r="E27" s="12"/>
      <c r="F27" s="12"/>
      <c r="G27" s="12"/>
      <c r="H27" s="12"/>
      <c r="I27" s="12"/>
      <c r="J27" s="12"/>
      <c r="K27" s="12"/>
      <c r="L27" s="21"/>
      <c r="M27" s="18"/>
      <c r="N27" s="18"/>
      <c r="O27" s="18"/>
    </row>
    <row r="28" spans="3:15" x14ac:dyDescent="0.2">
      <c r="C28" s="16" t="s">
        <v>85</v>
      </c>
      <c r="D28" s="14">
        <v>0</v>
      </c>
      <c r="E28" s="30">
        <v>0</v>
      </c>
      <c r="F28" s="30">
        <v>1000000</v>
      </c>
      <c r="G28" s="74">
        <v>350</v>
      </c>
      <c r="H28" s="30">
        <v>1000000000</v>
      </c>
      <c r="I28" s="15"/>
      <c r="J28" s="30">
        <v>-10000</v>
      </c>
      <c r="K28" s="30">
        <v>10000</v>
      </c>
      <c r="L28" s="31">
        <f>Kennzahlenbogen!P20</f>
        <v>0</v>
      </c>
      <c r="M28" s="19">
        <f>IF(Kennzahlenbogen!Q20=Berechnung1!$G$5,1,IF(Kennzahlenbogen!Q20=Berechnung1!$F$5,1,IF(Kennzahlenbogen!Q20=Berechnung1!$E$5,2,IF(Kennzahlenbogen!Q20=Berechnung1!$D$5,3,IF(Kennzahlenbogen!Q20=Berechnung1!$C$5,4,"")))))</f>
        <v>1</v>
      </c>
      <c r="N28" s="19">
        <f>IF(M28&gt;1,M28+3,M28)</f>
        <v>1</v>
      </c>
      <c r="O28" s="19">
        <f>IF(Kennzahlenbogen!S20="",0,1)</f>
        <v>0</v>
      </c>
    </row>
    <row r="29" spans="3:15" x14ac:dyDescent="0.2">
      <c r="C29" s="12"/>
      <c r="D29" s="12"/>
      <c r="E29" s="12"/>
      <c r="F29" s="12"/>
      <c r="G29" s="12"/>
      <c r="H29" s="12"/>
      <c r="I29" s="12"/>
      <c r="J29" s="12"/>
      <c r="K29" s="12"/>
      <c r="L29" s="21"/>
      <c r="M29" s="18"/>
      <c r="N29" s="18"/>
      <c r="O29" s="18"/>
    </row>
    <row r="30" spans="3:15" x14ac:dyDescent="0.2">
      <c r="C30" s="12"/>
      <c r="D30" s="12"/>
      <c r="E30" s="12"/>
      <c r="F30" s="12"/>
      <c r="G30" s="12"/>
      <c r="H30" s="12"/>
      <c r="I30" s="12"/>
      <c r="J30" s="12"/>
      <c r="K30" s="12"/>
      <c r="L30" s="21"/>
      <c r="M30" s="18"/>
      <c r="N30" s="18"/>
      <c r="O30" s="18"/>
    </row>
    <row r="31" spans="3:15" x14ac:dyDescent="0.2">
      <c r="C31" s="16" t="s">
        <v>75</v>
      </c>
      <c r="D31" s="14" t="s">
        <v>62</v>
      </c>
      <c r="E31" s="30">
        <v>0</v>
      </c>
      <c r="F31" s="30">
        <v>100</v>
      </c>
      <c r="G31" s="74">
        <v>-1000000</v>
      </c>
      <c r="H31" s="30">
        <v>1000000</v>
      </c>
      <c r="I31" s="15"/>
      <c r="J31" s="30">
        <v>5</v>
      </c>
      <c r="K31" s="30">
        <v>10000</v>
      </c>
      <c r="L31" s="31">
        <f>Kennzahlenbogen!P23</f>
        <v>0</v>
      </c>
      <c r="M31" s="19">
        <f>IF(Kennzahlenbogen!Q23=Berechnung1!$G$5,1,IF(Kennzahlenbogen!Q23=Berechnung1!$F$5,1,IF(Kennzahlenbogen!Q23=Berechnung1!$E$5,2,IF(Kennzahlenbogen!Q23=Berechnung1!$D$5,3,IF(Kennzahlenbogen!Q23=Berechnung1!$C$5,4,"")))))</f>
        <v>1</v>
      </c>
      <c r="N31" s="19">
        <f>IF(M31&gt;1,M31+3,M31)</f>
        <v>1</v>
      </c>
      <c r="O31" s="19">
        <f>IF(Kennzahlenbogen!S23="",0,1)</f>
        <v>0</v>
      </c>
    </row>
    <row r="32" spans="3:15" x14ac:dyDescent="0.2">
      <c r="C32" s="12"/>
      <c r="D32" s="12"/>
      <c r="E32" s="12"/>
      <c r="F32" s="12"/>
      <c r="G32" s="12"/>
      <c r="H32" s="12"/>
      <c r="I32" s="12"/>
      <c r="J32" s="12"/>
      <c r="K32" s="12"/>
      <c r="L32" s="21"/>
      <c r="M32" s="18"/>
      <c r="N32" s="18"/>
      <c r="O32" s="18"/>
    </row>
    <row r="33" spans="3:15" x14ac:dyDescent="0.2">
      <c r="C33" s="12"/>
      <c r="D33" s="12"/>
      <c r="E33" s="12"/>
      <c r="F33" s="12"/>
      <c r="G33" s="12"/>
      <c r="H33" s="12"/>
      <c r="I33" s="12"/>
      <c r="J33" s="12"/>
      <c r="K33" s="12"/>
      <c r="L33" s="21"/>
      <c r="M33" s="18"/>
      <c r="N33" s="18"/>
      <c r="O33" s="18"/>
    </row>
    <row r="34" spans="3:15" x14ac:dyDescent="0.2">
      <c r="C34" s="16" t="s">
        <v>63</v>
      </c>
      <c r="D34" s="14" t="s">
        <v>62</v>
      </c>
      <c r="E34" s="15">
        <v>0</v>
      </c>
      <c r="F34" s="15">
        <v>1</v>
      </c>
      <c r="G34" s="75">
        <v>-10000</v>
      </c>
      <c r="H34" s="15">
        <v>10000</v>
      </c>
      <c r="I34" s="15"/>
      <c r="J34" s="15">
        <v>0.15</v>
      </c>
      <c r="K34" s="15">
        <v>1000000</v>
      </c>
      <c r="L34" s="22" t="str">
        <f>Kennzahlenbogen!P28</f>
        <v>n.d.</v>
      </c>
      <c r="M34" s="19">
        <f>IF(Kennzahlenbogen!Q26=Berechnung1!$G$5,1,IF(Kennzahlenbogen!Q26=Berechnung1!$F$5,1,IF(Kennzahlenbogen!Q26=Berechnung1!$E$5,2,IF(Kennzahlenbogen!Q26=Berechnung1!$D$5,3,IF(Kennzahlenbogen!Q26=Berechnung1!$C$5,4,"")))))</f>
        <v>1</v>
      </c>
      <c r="N34" s="19">
        <f>IF(M34&gt;1,M34+3,M34)</f>
        <v>1</v>
      </c>
      <c r="O34" s="19">
        <f>IF(Kennzahlenbogen!S26="",0,1)</f>
        <v>0</v>
      </c>
    </row>
    <row r="35" spans="3:15" x14ac:dyDescent="0.2">
      <c r="C35" s="12"/>
      <c r="D35" s="12"/>
      <c r="E35" s="12"/>
      <c r="F35" s="12"/>
      <c r="G35" s="12"/>
      <c r="H35" s="12"/>
      <c r="I35" s="12"/>
      <c r="J35" s="12"/>
      <c r="K35" s="12"/>
      <c r="L35" s="21"/>
      <c r="M35" s="18"/>
      <c r="N35" s="18"/>
      <c r="O35" s="18"/>
    </row>
    <row r="36" spans="3:15" x14ac:dyDescent="0.2">
      <c r="C36" s="12"/>
      <c r="D36" s="12"/>
      <c r="E36" s="12"/>
      <c r="F36" s="12"/>
      <c r="G36" s="12"/>
      <c r="H36" s="12"/>
      <c r="I36" s="12"/>
      <c r="J36" s="12"/>
      <c r="K36" s="12"/>
      <c r="L36" s="21"/>
      <c r="M36" s="18"/>
      <c r="N36" s="18"/>
      <c r="O36" s="18"/>
    </row>
    <row r="37" spans="3:15" x14ac:dyDescent="0.2">
      <c r="C37" s="16" t="s">
        <v>64</v>
      </c>
      <c r="D37" s="14" t="s">
        <v>62</v>
      </c>
      <c r="E37" s="15">
        <v>0</v>
      </c>
      <c r="F37" s="15">
        <v>10000</v>
      </c>
      <c r="G37" s="75">
        <v>-10000</v>
      </c>
      <c r="H37" s="15">
        <v>10000</v>
      </c>
      <c r="I37" s="15"/>
      <c r="J37" s="15">
        <v>-10000</v>
      </c>
      <c r="K37" s="15">
        <v>10000</v>
      </c>
      <c r="L37" s="22" t="str">
        <f>Kennzahlenbogen!P31</f>
        <v>n.d.</v>
      </c>
      <c r="M37" s="19">
        <f>IF(Kennzahlenbogen!Q29=Berechnung1!$G$5,1,IF(Kennzahlenbogen!Q29=Berechnung1!$F$5,1,IF(Kennzahlenbogen!Q29=Berechnung1!$E$5,2,IF(Kennzahlenbogen!Q29=Berechnung1!$D$5,3,IF(Kennzahlenbogen!Q29=Berechnung1!$C$5,4,"")))))</f>
        <v>1</v>
      </c>
      <c r="N37" s="19">
        <f>IF(M37&gt;1,M37+3,M37)</f>
        <v>1</v>
      </c>
      <c r="O37" s="19">
        <f>IF(Kennzahlenbogen!S29="",0,1)</f>
        <v>0</v>
      </c>
    </row>
    <row r="38" spans="3:15" x14ac:dyDescent="0.2">
      <c r="C38" s="12"/>
      <c r="D38" s="12"/>
      <c r="E38" s="12"/>
      <c r="F38" s="12"/>
      <c r="G38" s="12"/>
      <c r="H38" s="12"/>
      <c r="I38" s="12"/>
      <c r="J38" s="12"/>
      <c r="K38" s="12"/>
      <c r="L38" s="21"/>
      <c r="M38" s="18"/>
      <c r="N38" s="18"/>
      <c r="O38" s="18"/>
    </row>
    <row r="39" spans="3:15" x14ac:dyDescent="0.2">
      <c r="C39" s="12"/>
      <c r="D39" s="12"/>
      <c r="E39" s="12"/>
      <c r="F39" s="12"/>
      <c r="G39" s="12"/>
      <c r="H39" s="12"/>
      <c r="I39" s="12"/>
      <c r="J39" s="12"/>
      <c r="K39" s="12"/>
      <c r="L39" s="21"/>
      <c r="M39" s="18"/>
      <c r="N39" s="18"/>
      <c r="O39" s="18"/>
    </row>
    <row r="40" spans="3:15" x14ac:dyDescent="0.2">
      <c r="C40" s="16" t="s">
        <v>65</v>
      </c>
      <c r="D40" s="14" t="s">
        <v>62</v>
      </c>
      <c r="E40" s="15">
        <v>0</v>
      </c>
      <c r="F40" s="15">
        <v>1</v>
      </c>
      <c r="G40" s="75">
        <v>-10000</v>
      </c>
      <c r="H40" s="15">
        <v>10000</v>
      </c>
      <c r="I40" s="15"/>
      <c r="J40" s="15">
        <v>-10000</v>
      </c>
      <c r="K40" s="15">
        <v>1000000</v>
      </c>
      <c r="L40" s="22" t="str">
        <f>Kennzahlenbogen!P34</f>
        <v>n.d.</v>
      </c>
      <c r="M40" s="19">
        <f>IF(Kennzahlenbogen!Q32=Berechnung1!$G$5,1,IF(Kennzahlenbogen!Q32=Berechnung1!$F$5,1,IF(Kennzahlenbogen!Q32=Berechnung1!$E$5,2,IF(Kennzahlenbogen!Q32=Berechnung1!$D$5,3,IF(Kennzahlenbogen!Q32=Berechnung1!$C$5,4,"")))))</f>
        <v>1</v>
      </c>
      <c r="N40" s="19">
        <f>IF(M40&gt;1,M40+3,M40)</f>
        <v>1</v>
      </c>
      <c r="O40" s="19">
        <f>IF(Kennzahlenbogen!S32="",0,1)</f>
        <v>0</v>
      </c>
    </row>
    <row r="41" spans="3:15" x14ac:dyDescent="0.2">
      <c r="C41" s="12"/>
      <c r="D41" s="12"/>
      <c r="E41" s="12"/>
      <c r="F41" s="12"/>
      <c r="G41" s="12"/>
      <c r="H41" s="12"/>
      <c r="I41" s="12"/>
      <c r="J41" s="12"/>
      <c r="K41" s="12"/>
      <c r="L41" s="21"/>
      <c r="M41" s="18"/>
      <c r="N41" s="18"/>
      <c r="O41" s="18"/>
    </row>
    <row r="42" spans="3:15" x14ac:dyDescent="0.2">
      <c r="C42" s="12"/>
      <c r="D42" s="12"/>
      <c r="E42" s="12"/>
      <c r="F42" s="12"/>
      <c r="G42" s="12"/>
      <c r="H42" s="12"/>
      <c r="I42" s="12"/>
      <c r="J42" s="12"/>
      <c r="K42" s="12"/>
      <c r="L42" s="21"/>
      <c r="M42" s="18"/>
      <c r="N42" s="18"/>
      <c r="O42" s="18"/>
    </row>
    <row r="46" spans="3:15" x14ac:dyDescent="0.2">
      <c r="O46" s="17"/>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HilfstabelleSD</vt:lpstr>
      <vt:lpstr>Datenquelle</vt:lpstr>
      <vt:lpstr>Kennzahlenbogen</vt:lpstr>
      <vt:lpstr>HilfstabelleKB</vt:lpstr>
      <vt:lpstr>Berechnung1</vt:lpstr>
      <vt:lpstr>Kennzahlenbogen!Druckbereich</vt:lpstr>
      <vt:lpstr>Kennzahlenbogen!Drucktitel</vt:lpstr>
      <vt:lpstr>Drucktitel</vt:lpstr>
      <vt:lpstr>Reg.Nr.</vt:lpstr>
      <vt:lpstr>Zentrum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2022-12-05T13:17:10Z</dcterms:modified>
</cp:coreProperties>
</file>