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L:\02_dkg bz-dz-pz\_international\08_dokumente, erhebungsbögen\übersetzen in arbeit\"/>
    </mc:Choice>
  </mc:AlternateContent>
  <xr:revisionPtr revIDLastSave="0" documentId="13_ncr:1_{08B45B9A-7512-4F79-B660-C49526FB29F4}" xr6:coauthVersionLast="47" xr6:coauthVersionMax="47" xr10:uidLastSave="{00000000-0000-0000-0000-000000000000}"/>
  <workbookProtection workbookAlgorithmName="SHA-512" workbookHashValue="lpXMnXZZbbrXvJiIi5QCZ5yVDC/SHWRgGGI5LuPu131ThmlPZg+3EsGN7YHYfYIPzoNh4098vceoo2sTuRWn+g==" workbookSaltValue="DstrrK7gHdVu+A10EvTzfw==" workbookSpinCount="100000" lockStructure="1"/>
  <bookViews>
    <workbookView xWindow="-120" yWindow="-120" windowWidth="29040" windowHeight="15840" tabRatio="718" xr2:uid="{00000000-000D-0000-FFFF-FFFF00000000}"/>
  </bookViews>
  <sheets>
    <sheet name="Application" sheetId="11" r:id="rId1"/>
    <sheet name="Datenquelle" sheetId="5" state="hidden" r:id="rId2"/>
    <sheet name="Surgical Listing" sheetId="14" r:id="rId3"/>
    <sheet name="Guidelines" sheetId="16" r:id="rId4"/>
  </sheets>
  <definedNames>
    <definedName name="Art_der_OP_BET_Ablatio">'Surgical Listing'!$H$10:$I$209</definedName>
    <definedName name="_xlnm.Print_Area" localSheetId="0">Application!$A$1:$S$54</definedName>
    <definedName name="_xlnm.Print_Area" localSheetId="3">Guidelines!$A$1:$C$18</definedName>
    <definedName name="_xlnm.Print_Titles" localSheetId="0">Application!$1:$4</definedName>
    <definedName name="_xlnm.Print_Titles" localSheetId="3">Guidelines!$1:$7</definedName>
    <definedName name="_xlnm.Print_Titles" localSheetId="2">'Surgical Listing'!$9:$9</definedName>
    <definedName name="Einzelnachweisverfahren">Datenquelle!$G$7</definedName>
    <definedName name="GebLand">Datenquelle!#REF!</definedName>
    <definedName name="Klinikum_mit_Ortsangabe">'Surgical Listing'!$D$10:$G$209</definedName>
    <definedName name="KlinikumVerkettet4">Datenquelle!$F$7:$F$295</definedName>
    <definedName name="Leer">Datenquelle!$M$1</definedName>
    <definedName name="OP_Datum">'Surgical Listing'!$B$10:$B$209</definedName>
    <definedName name="Plausibilität_Begründung">'Surgical Listing'!$V$10:$V$209</definedName>
    <definedName name="Prüfung_Vollständigkeit">'Surgical Listing'!$K$10:$K$209</definedName>
    <definedName name="RegNr">Datenquelle!$A$7:$A$291</definedName>
    <definedName name="Vereinfachtes_Verfahren">Datenquelle!$F$7:$F$295</definedName>
    <definedName name="X">Datenquelle!$M$1:$M$2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4" l="1"/>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F294" i="5"/>
  <c r="F293" i="5"/>
  <c r="F292" i="5" l="1"/>
  <c r="F181" i="5"/>
  <c r="F97" i="5"/>
  <c r="F159" i="5"/>
  <c r="F52" i="5"/>
  <c r="F212" i="5"/>
  <c r="F262" i="5"/>
  <c r="F99" i="5"/>
  <c r="F129" i="5"/>
  <c r="F130" i="5"/>
  <c r="F264" i="5"/>
  <c r="F38" i="5"/>
  <c r="F127" i="5"/>
  <c r="F103" i="5"/>
  <c r="F59" i="5"/>
  <c r="F86" i="5"/>
  <c r="F180" i="5"/>
  <c r="F229" i="5"/>
  <c r="F80" i="5"/>
  <c r="F254" i="5"/>
  <c r="F114" i="5"/>
  <c r="F178" i="5"/>
  <c r="F35" i="5"/>
  <c r="F108" i="5"/>
  <c r="F161" i="5"/>
  <c r="F234" i="5"/>
  <c r="F119" i="5"/>
  <c r="F257" i="5"/>
  <c r="F184" i="5"/>
  <c r="F211" i="5"/>
  <c r="F45" i="5"/>
  <c r="F98" i="5"/>
  <c r="F83" i="5"/>
  <c r="F143" i="5"/>
  <c r="F63" i="5"/>
  <c r="F187" i="5"/>
  <c r="F33" i="5"/>
  <c r="F81" i="5"/>
  <c r="F121" i="5"/>
  <c r="F109" i="5"/>
  <c r="F278" i="5"/>
  <c r="F53" i="5"/>
  <c r="F210" i="5"/>
  <c r="F206" i="5"/>
  <c r="F215" i="5"/>
  <c r="F23" i="5"/>
  <c r="F132" i="5"/>
  <c r="F102" i="5"/>
  <c r="F115" i="5"/>
  <c r="F279" i="5"/>
  <c r="F177" i="5"/>
  <c r="F107" i="5"/>
  <c r="F85" i="5"/>
  <c r="F208" i="5"/>
  <c r="F89" i="5"/>
  <c r="F270" i="5"/>
  <c r="F147" i="5"/>
  <c r="F196" i="5"/>
  <c r="F8" i="5"/>
  <c r="F69" i="5"/>
  <c r="F10" i="5"/>
  <c r="F54" i="5"/>
  <c r="F112" i="5"/>
  <c r="F266" i="5"/>
  <c r="F263" i="5"/>
  <c r="F55" i="5"/>
  <c r="F144" i="5"/>
  <c r="F145" i="5"/>
  <c r="F113" i="5"/>
  <c r="F74" i="5"/>
  <c r="F75" i="5"/>
  <c r="F76" i="5"/>
  <c r="F221" i="5"/>
  <c r="F43" i="5"/>
  <c r="F95" i="5"/>
  <c r="F138" i="5"/>
  <c r="F149" i="5"/>
  <c r="F222" i="5"/>
  <c r="F267" i="5"/>
  <c r="F251" i="5"/>
  <c r="F57" i="5"/>
  <c r="F261" i="5"/>
  <c r="F84" i="5"/>
  <c r="F268" i="5"/>
  <c r="F182" i="5"/>
  <c r="F136" i="5"/>
  <c r="F32" i="5"/>
  <c r="F224" i="5"/>
  <c r="F226" i="5"/>
  <c r="F239" i="5"/>
  <c r="F79" i="5"/>
  <c r="F242" i="5"/>
  <c r="F225" i="5"/>
  <c r="F128" i="5"/>
  <c r="F140" i="5"/>
  <c r="F199" i="5"/>
  <c r="F34" i="5"/>
  <c r="F275" i="5"/>
  <c r="F25" i="5"/>
  <c r="F51" i="5"/>
  <c r="F14" i="5"/>
  <c r="F197" i="5"/>
  <c r="F110" i="5"/>
  <c r="F185" i="5"/>
  <c r="F219" i="5"/>
  <c r="F67" i="5"/>
  <c r="F171" i="5"/>
  <c r="F44" i="5"/>
  <c r="F205" i="5"/>
  <c r="F137" i="5"/>
  <c r="F141" i="5"/>
  <c r="F209" i="5"/>
  <c r="F28" i="5"/>
  <c r="F163" i="5"/>
  <c r="F250" i="5"/>
  <c r="F236" i="5"/>
  <c r="F123" i="5"/>
  <c r="F124" i="5"/>
  <c r="F106" i="5"/>
  <c r="F228" i="5"/>
  <c r="F139" i="5"/>
  <c r="F232" i="5"/>
  <c r="F243" i="5"/>
  <c r="F162" i="5"/>
  <c r="F235" i="5"/>
  <c r="F217" i="5"/>
  <c r="F240" i="5"/>
  <c r="F164" i="5"/>
  <c r="F259" i="5"/>
  <c r="F72" i="5"/>
  <c r="F73" i="5"/>
  <c r="F198" i="5"/>
  <c r="F167" i="5"/>
  <c r="F37" i="5"/>
  <c r="F126" i="5"/>
  <c r="F174" i="5"/>
  <c r="F288" i="5"/>
  <c r="F195" i="5"/>
  <c r="F172" i="5"/>
  <c r="F280" i="5"/>
  <c r="F42" i="5"/>
  <c r="F82" i="5"/>
  <c r="F256" i="5"/>
  <c r="F253" i="5"/>
  <c r="F46" i="5"/>
  <c r="F39" i="5"/>
  <c r="F247" i="5"/>
  <c r="F238" i="5"/>
  <c r="F48" i="5"/>
  <c r="F146" i="5"/>
  <c r="F157" i="5"/>
  <c r="F100" i="5"/>
  <c r="F287" i="5"/>
  <c r="F286" i="5"/>
  <c r="F186" i="5"/>
  <c r="F56" i="5"/>
  <c r="F176" i="5"/>
  <c r="F260" i="5"/>
  <c r="F22" i="5"/>
  <c r="F13" i="5"/>
  <c r="F125" i="5"/>
  <c r="F175" i="5"/>
  <c r="F249" i="5"/>
  <c r="F207" i="5"/>
  <c r="F241" i="5"/>
  <c r="F122" i="5"/>
  <c r="F50" i="5"/>
  <c r="F285" i="5"/>
  <c r="F26" i="5"/>
  <c r="F65" i="5"/>
  <c r="F202" i="5"/>
  <c r="F21" i="5"/>
  <c r="F117" i="5"/>
  <c r="F245" i="5"/>
  <c r="F18" i="5"/>
  <c r="F120" i="5"/>
  <c r="F101" i="5"/>
  <c r="F248" i="5"/>
  <c r="F60" i="5"/>
  <c r="F105" i="5"/>
  <c r="F165" i="5"/>
  <c r="F11" i="5"/>
  <c r="F170" i="5"/>
  <c r="F96" i="5"/>
  <c r="F189" i="5"/>
  <c r="F191" i="5"/>
  <c r="F150" i="5"/>
  <c r="F78" i="5"/>
  <c r="F203" i="5"/>
  <c r="F190" i="5"/>
  <c r="F131" i="5"/>
  <c r="F49" i="5"/>
  <c r="F188" i="5"/>
  <c r="F94" i="5"/>
  <c r="F47" i="5"/>
  <c r="F244" i="5"/>
  <c r="F173" i="5"/>
  <c r="F62" i="5"/>
  <c r="F111" i="5"/>
  <c r="F133" i="5"/>
  <c r="F118" i="5"/>
  <c r="F272" i="5"/>
  <c r="F277" i="5"/>
  <c r="F153" i="5"/>
  <c r="F201" i="5"/>
  <c r="F24" i="5"/>
  <c r="F265" i="5"/>
  <c r="F269" i="5"/>
  <c r="F192" i="5"/>
  <c r="F40" i="5"/>
  <c r="F166" i="5"/>
  <c r="F204" i="5"/>
  <c r="F36" i="5"/>
  <c r="F246" i="5"/>
  <c r="F154" i="5"/>
  <c r="F183" i="5"/>
  <c r="F15" i="5"/>
  <c r="F71" i="5"/>
  <c r="F70" i="5"/>
  <c r="F220" i="5"/>
  <c r="F20" i="5"/>
  <c r="F19" i="5"/>
  <c r="F58" i="5"/>
  <c r="F281" i="5"/>
  <c r="F231" i="5"/>
  <c r="F151" i="5"/>
  <c r="F90" i="5"/>
  <c r="F91" i="5"/>
  <c r="F155" i="5"/>
  <c r="F17" i="5"/>
  <c r="F276" i="5"/>
  <c r="F142" i="5"/>
  <c r="F168" i="5"/>
  <c r="F160" i="5"/>
  <c r="F158" i="5"/>
  <c r="F134" i="5"/>
  <c r="F283" i="5"/>
  <c r="F200" i="5"/>
  <c r="F271" i="5"/>
  <c r="F30" i="5"/>
  <c r="F41" i="5"/>
  <c r="F68" i="5"/>
  <c r="F291" i="5"/>
  <c r="F29" i="5"/>
  <c r="F135" i="5"/>
  <c r="F87" i="5"/>
  <c r="F61" i="5"/>
  <c r="F16" i="5"/>
  <c r="F93" i="5"/>
  <c r="F31" i="5"/>
  <c r="F213" i="5"/>
  <c r="F218" i="5"/>
  <c r="F230" i="5"/>
  <c r="F169" i="5"/>
  <c r="F193" i="5"/>
  <c r="F284" i="5"/>
  <c r="F252" i="5"/>
  <c r="F88" i="5"/>
  <c r="F104" i="5"/>
  <c r="F116" i="5"/>
  <c r="F77" i="5"/>
  <c r="F9" i="5"/>
  <c r="F27" i="5"/>
  <c r="F290" i="5"/>
  <c r="F274" i="5"/>
  <c r="F179" i="5"/>
  <c r="F214" i="5"/>
  <c r="F282" i="5"/>
  <c r="F12" i="5"/>
  <c r="F289" i="5"/>
  <c r="F64" i="5"/>
  <c r="F148" i="5"/>
  <c r="F194" i="5"/>
  <c r="F223" i="5"/>
  <c r="F66" i="5"/>
  <c r="F227" i="5"/>
  <c r="F233" i="5"/>
  <c r="F92" i="5"/>
  <c r="F216" i="5"/>
  <c r="F258" i="5"/>
  <c r="F152" i="5"/>
  <c r="F156" i="5"/>
  <c r="F273" i="5"/>
  <c r="F237" i="5"/>
  <c r="N11" i="14" l="1"/>
  <c r="K11" i="14" s="1"/>
  <c r="O11" i="14"/>
  <c r="N12" i="14"/>
  <c r="K12" i="14" s="1"/>
  <c r="O12" i="14"/>
  <c r="N13" i="14"/>
  <c r="O13" i="14"/>
  <c r="N14" i="14"/>
  <c r="O14" i="14"/>
  <c r="N15" i="14"/>
  <c r="O15" i="14"/>
  <c r="N16" i="14"/>
  <c r="O16" i="14"/>
  <c r="N17" i="14"/>
  <c r="O17" i="14"/>
  <c r="N18" i="14"/>
  <c r="O18" i="14"/>
  <c r="N19" i="14"/>
  <c r="O19" i="14"/>
  <c r="N20" i="14"/>
  <c r="O20" i="14"/>
  <c r="N21" i="14"/>
  <c r="O21" i="14"/>
  <c r="N22" i="14"/>
  <c r="O22" i="14"/>
  <c r="N23" i="14"/>
  <c r="O23" i="14"/>
  <c r="N24" i="14"/>
  <c r="O24" i="14"/>
  <c r="N25" i="14"/>
  <c r="O25" i="14"/>
  <c r="N26" i="14"/>
  <c r="O26" i="14"/>
  <c r="N27" i="14"/>
  <c r="O27" i="14"/>
  <c r="N28" i="14"/>
  <c r="O28" i="14"/>
  <c r="N29" i="14"/>
  <c r="O29" i="14"/>
  <c r="N30" i="14"/>
  <c r="O30" i="14"/>
  <c r="N31" i="14"/>
  <c r="O31" i="14"/>
  <c r="N32" i="14"/>
  <c r="O32" i="14"/>
  <c r="N33" i="14"/>
  <c r="O33" i="14"/>
  <c r="N34" i="14"/>
  <c r="O34" i="14"/>
  <c r="N35" i="14"/>
  <c r="O35" i="14"/>
  <c r="N36" i="14"/>
  <c r="O36" i="14"/>
  <c r="N37" i="14"/>
  <c r="O37" i="14"/>
  <c r="N38" i="14"/>
  <c r="O38" i="14"/>
  <c r="N39" i="14"/>
  <c r="O39" i="14"/>
  <c r="N40" i="14"/>
  <c r="O40" i="14"/>
  <c r="N41" i="14"/>
  <c r="O41" i="14"/>
  <c r="N42" i="14"/>
  <c r="O42" i="14"/>
  <c r="N43" i="14"/>
  <c r="O43" i="14"/>
  <c r="N44" i="14"/>
  <c r="O44" i="14"/>
  <c r="N45" i="14"/>
  <c r="O45" i="14"/>
  <c r="N46" i="14"/>
  <c r="O46" i="14"/>
  <c r="N47" i="14"/>
  <c r="O47" i="14"/>
  <c r="N48" i="14"/>
  <c r="O48" i="14"/>
  <c r="N49" i="14"/>
  <c r="O49" i="14"/>
  <c r="N50" i="14"/>
  <c r="O50" i="14"/>
  <c r="N51" i="14"/>
  <c r="O51" i="14"/>
  <c r="N52" i="14"/>
  <c r="O52" i="14"/>
  <c r="N53" i="14"/>
  <c r="O53" i="14"/>
  <c r="N54" i="14"/>
  <c r="O54" i="14"/>
  <c r="N55" i="14"/>
  <c r="O55" i="14"/>
  <c r="N56" i="14"/>
  <c r="O56" i="14"/>
  <c r="N57" i="14"/>
  <c r="O57" i="14"/>
  <c r="N58" i="14"/>
  <c r="O58" i="14"/>
  <c r="N59" i="14"/>
  <c r="O59" i="14"/>
  <c r="N60" i="14"/>
  <c r="O60" i="14"/>
  <c r="N61" i="14"/>
  <c r="O61" i="14"/>
  <c r="N62" i="14"/>
  <c r="O62" i="14"/>
  <c r="N63" i="14"/>
  <c r="O63" i="14"/>
  <c r="N64" i="14"/>
  <c r="O64" i="14"/>
  <c r="N65" i="14"/>
  <c r="O65" i="14"/>
  <c r="N66" i="14"/>
  <c r="O66" i="14"/>
  <c r="N67" i="14"/>
  <c r="O67" i="14"/>
  <c r="N68" i="14"/>
  <c r="O68" i="14"/>
  <c r="N69" i="14"/>
  <c r="O69" i="14"/>
  <c r="N70" i="14"/>
  <c r="O70" i="14"/>
  <c r="N71" i="14"/>
  <c r="O71" i="14"/>
  <c r="N72" i="14"/>
  <c r="O72" i="14"/>
  <c r="N73" i="14"/>
  <c r="O73" i="14"/>
  <c r="N74" i="14"/>
  <c r="O74" i="14"/>
  <c r="N75" i="14"/>
  <c r="O75" i="14"/>
  <c r="N76" i="14"/>
  <c r="O76" i="14"/>
  <c r="N77" i="14"/>
  <c r="O77" i="14"/>
  <c r="N78" i="14"/>
  <c r="O78" i="14"/>
  <c r="N79" i="14"/>
  <c r="O79" i="14"/>
  <c r="N80" i="14"/>
  <c r="O80" i="14"/>
  <c r="N81" i="14"/>
  <c r="O81" i="14"/>
  <c r="N82" i="14"/>
  <c r="O82" i="14"/>
  <c r="N83" i="14"/>
  <c r="O83" i="14"/>
  <c r="N84" i="14"/>
  <c r="O84" i="14"/>
  <c r="N85" i="14"/>
  <c r="O85" i="14"/>
  <c r="N86" i="14"/>
  <c r="O86" i="14"/>
  <c r="N87" i="14"/>
  <c r="O87" i="14"/>
  <c r="N88" i="14"/>
  <c r="O88" i="14"/>
  <c r="N89" i="14"/>
  <c r="O89" i="14"/>
  <c r="N90" i="14"/>
  <c r="O90" i="14"/>
  <c r="N91" i="14"/>
  <c r="O91" i="14"/>
  <c r="N92" i="14"/>
  <c r="O92" i="14"/>
  <c r="N93" i="14"/>
  <c r="O93" i="14"/>
  <c r="N94" i="14"/>
  <c r="O94" i="14"/>
  <c r="N95" i="14"/>
  <c r="O95" i="14"/>
  <c r="N96" i="14"/>
  <c r="O96" i="14"/>
  <c r="N97" i="14"/>
  <c r="O97" i="14"/>
  <c r="N98" i="14"/>
  <c r="O98" i="14"/>
  <c r="N99" i="14"/>
  <c r="O99" i="14"/>
  <c r="N100" i="14"/>
  <c r="O100" i="14"/>
  <c r="N101" i="14"/>
  <c r="O101" i="14"/>
  <c r="N102" i="14"/>
  <c r="O102" i="14"/>
  <c r="N103" i="14"/>
  <c r="O103" i="14"/>
  <c r="N104" i="14"/>
  <c r="O104" i="14"/>
  <c r="N105" i="14"/>
  <c r="O105" i="14"/>
  <c r="N106" i="14"/>
  <c r="O106" i="14"/>
  <c r="N107" i="14"/>
  <c r="O107" i="14"/>
  <c r="N108" i="14"/>
  <c r="O108" i="14"/>
  <c r="N109" i="14"/>
  <c r="O109" i="14"/>
  <c r="N110" i="14"/>
  <c r="O110" i="14"/>
  <c r="N111" i="14"/>
  <c r="O111" i="14"/>
  <c r="N112" i="14"/>
  <c r="O112" i="14"/>
  <c r="N113" i="14"/>
  <c r="O113" i="14"/>
  <c r="N114" i="14"/>
  <c r="O114" i="14"/>
  <c r="N115" i="14"/>
  <c r="O115" i="14"/>
  <c r="N116" i="14"/>
  <c r="O116" i="14"/>
  <c r="N117" i="14"/>
  <c r="O117" i="14"/>
  <c r="N118" i="14"/>
  <c r="O118" i="14"/>
  <c r="N119" i="14"/>
  <c r="O119" i="14"/>
  <c r="N120" i="14"/>
  <c r="O120" i="14"/>
  <c r="N121" i="14"/>
  <c r="O121" i="14"/>
  <c r="N122" i="14"/>
  <c r="O122" i="14"/>
  <c r="N123" i="14"/>
  <c r="O123" i="14"/>
  <c r="N124" i="14"/>
  <c r="O124" i="14"/>
  <c r="N125" i="14"/>
  <c r="O125" i="14"/>
  <c r="N126" i="14"/>
  <c r="O126" i="14"/>
  <c r="N127" i="14"/>
  <c r="O127" i="14"/>
  <c r="N128" i="14"/>
  <c r="O128" i="14"/>
  <c r="N129" i="14"/>
  <c r="O129" i="14"/>
  <c r="N130" i="14"/>
  <c r="O130" i="14"/>
  <c r="N131" i="14"/>
  <c r="O131" i="14"/>
  <c r="N132" i="14"/>
  <c r="O132" i="14"/>
  <c r="N133" i="14"/>
  <c r="O133" i="14"/>
  <c r="N134" i="14"/>
  <c r="O134" i="14"/>
  <c r="N135" i="14"/>
  <c r="O135" i="14"/>
  <c r="N136" i="14"/>
  <c r="O136" i="14"/>
  <c r="N137" i="14"/>
  <c r="O137" i="14"/>
  <c r="N138" i="14"/>
  <c r="O138" i="14"/>
  <c r="N139" i="14"/>
  <c r="O139" i="14"/>
  <c r="N140" i="14"/>
  <c r="O140" i="14"/>
  <c r="N141" i="14"/>
  <c r="O141" i="14"/>
  <c r="N142" i="14"/>
  <c r="O142" i="14"/>
  <c r="N143" i="14"/>
  <c r="O143" i="14"/>
  <c r="N144" i="14"/>
  <c r="O144" i="14"/>
  <c r="N145" i="14"/>
  <c r="O145" i="14"/>
  <c r="N146" i="14"/>
  <c r="O146" i="14"/>
  <c r="N147" i="14"/>
  <c r="O147" i="14"/>
  <c r="N148" i="14"/>
  <c r="O148" i="14"/>
  <c r="N149" i="14"/>
  <c r="O149" i="14"/>
  <c r="N150" i="14"/>
  <c r="O150" i="14"/>
  <c r="N151" i="14"/>
  <c r="O151" i="14"/>
  <c r="N152" i="14"/>
  <c r="O152" i="14"/>
  <c r="N153" i="14"/>
  <c r="O153" i="14"/>
  <c r="N154" i="14"/>
  <c r="O154" i="14"/>
  <c r="N155" i="14"/>
  <c r="O155" i="14"/>
  <c r="N156" i="14"/>
  <c r="O156" i="14"/>
  <c r="N157" i="14"/>
  <c r="O157" i="14"/>
  <c r="N158" i="14"/>
  <c r="O158" i="14"/>
  <c r="N159" i="14"/>
  <c r="O159" i="14"/>
  <c r="N160" i="14"/>
  <c r="O160" i="14"/>
  <c r="N161" i="14"/>
  <c r="O161" i="14"/>
  <c r="N162" i="14"/>
  <c r="O162" i="14"/>
  <c r="N163" i="14"/>
  <c r="O163" i="14"/>
  <c r="N164" i="14"/>
  <c r="O164" i="14"/>
  <c r="N165" i="14"/>
  <c r="O165" i="14"/>
  <c r="N166" i="14"/>
  <c r="O166" i="14"/>
  <c r="N167" i="14"/>
  <c r="O167" i="14"/>
  <c r="N168" i="14"/>
  <c r="O168" i="14"/>
  <c r="N169" i="14"/>
  <c r="O169" i="14"/>
  <c r="N170" i="14"/>
  <c r="O170" i="14"/>
  <c r="N171" i="14"/>
  <c r="O171" i="14"/>
  <c r="N172" i="14"/>
  <c r="O172" i="14"/>
  <c r="N173" i="14"/>
  <c r="O173" i="14"/>
  <c r="N174" i="14"/>
  <c r="O174" i="14"/>
  <c r="N175" i="14"/>
  <c r="O175" i="14"/>
  <c r="N176" i="14"/>
  <c r="O176" i="14"/>
  <c r="N177" i="14"/>
  <c r="O177" i="14"/>
  <c r="N178" i="14"/>
  <c r="O178" i="14"/>
  <c r="N179" i="14"/>
  <c r="O179" i="14"/>
  <c r="N180" i="14"/>
  <c r="O180" i="14"/>
  <c r="N181" i="14"/>
  <c r="O181" i="14"/>
  <c r="N182" i="14"/>
  <c r="O182" i="14"/>
  <c r="N183" i="14"/>
  <c r="O183" i="14"/>
  <c r="N184" i="14"/>
  <c r="O184" i="14"/>
  <c r="N185" i="14"/>
  <c r="O185" i="14"/>
  <c r="N186" i="14"/>
  <c r="O186" i="14"/>
  <c r="N187" i="14"/>
  <c r="O187" i="14"/>
  <c r="N188" i="14"/>
  <c r="O188" i="14"/>
  <c r="N189" i="14"/>
  <c r="O189" i="14"/>
  <c r="N190" i="14"/>
  <c r="O190" i="14"/>
  <c r="N191" i="14"/>
  <c r="O191" i="14"/>
  <c r="N192" i="14"/>
  <c r="O192" i="14"/>
  <c r="N193" i="14"/>
  <c r="O193" i="14"/>
  <c r="N194" i="14"/>
  <c r="O194" i="14"/>
  <c r="N195" i="14"/>
  <c r="O195" i="14"/>
  <c r="N196" i="14"/>
  <c r="O196" i="14"/>
  <c r="N197" i="14"/>
  <c r="O197" i="14"/>
  <c r="N198" i="14"/>
  <c r="O198" i="14"/>
  <c r="N199" i="14"/>
  <c r="O199" i="14"/>
  <c r="N200" i="14"/>
  <c r="O200" i="14"/>
  <c r="N201" i="14"/>
  <c r="O201" i="14"/>
  <c r="N202" i="14"/>
  <c r="O202" i="14"/>
  <c r="N203" i="14"/>
  <c r="O203" i="14"/>
  <c r="N204" i="14"/>
  <c r="O204" i="14"/>
  <c r="N205" i="14"/>
  <c r="O205" i="14"/>
  <c r="N206" i="14"/>
  <c r="O206" i="14"/>
  <c r="N207" i="14"/>
  <c r="O207" i="14"/>
  <c r="N208" i="14"/>
  <c r="O208" i="14"/>
  <c r="N209" i="14"/>
  <c r="O209" i="14"/>
  <c r="O10" i="14"/>
  <c r="N10" i="14"/>
  <c r="K10" i="14" s="1"/>
  <c r="S11" i="14" l="1"/>
  <c r="J11" i="14" s="1"/>
  <c r="S12" i="14"/>
  <c r="J12" i="14" s="1"/>
  <c r="S13" i="14"/>
  <c r="J13" i="14" s="1"/>
  <c r="S14" i="14"/>
  <c r="J14" i="14" s="1"/>
  <c r="S15" i="14"/>
  <c r="J15" i="14" s="1"/>
  <c r="S16" i="14"/>
  <c r="J16" i="14" s="1"/>
  <c r="S17" i="14"/>
  <c r="J17" i="14" s="1"/>
  <c r="S18" i="14"/>
  <c r="J18" i="14" s="1"/>
  <c r="S19" i="14"/>
  <c r="J19" i="14" s="1"/>
  <c r="S20" i="14"/>
  <c r="J20" i="14" s="1"/>
  <c r="S21" i="14"/>
  <c r="J21" i="14" s="1"/>
  <c r="S22" i="14"/>
  <c r="J22" i="14" s="1"/>
  <c r="S23" i="14"/>
  <c r="J23" i="14" s="1"/>
  <c r="S24" i="14"/>
  <c r="J24" i="14" s="1"/>
  <c r="S25" i="14"/>
  <c r="J25" i="14" s="1"/>
  <c r="S26" i="14"/>
  <c r="J26" i="14" s="1"/>
  <c r="S27" i="14"/>
  <c r="J27" i="14" s="1"/>
  <c r="S28" i="14"/>
  <c r="J28" i="14" s="1"/>
  <c r="S29" i="14"/>
  <c r="J29" i="14" s="1"/>
  <c r="S30" i="14"/>
  <c r="J30" i="14" s="1"/>
  <c r="S31" i="14"/>
  <c r="J31" i="14" s="1"/>
  <c r="S32" i="14"/>
  <c r="J32" i="14" s="1"/>
  <c r="S33" i="14"/>
  <c r="J33" i="14" s="1"/>
  <c r="S34" i="14"/>
  <c r="J34" i="14" s="1"/>
  <c r="S35" i="14"/>
  <c r="J35" i="14" s="1"/>
  <c r="S36" i="14"/>
  <c r="J36" i="14" s="1"/>
  <c r="S37" i="14"/>
  <c r="J37" i="14" s="1"/>
  <c r="S38" i="14"/>
  <c r="J38" i="14" s="1"/>
  <c r="S39" i="14"/>
  <c r="J39" i="14" s="1"/>
  <c r="S40" i="14"/>
  <c r="J40" i="14" s="1"/>
  <c r="S41" i="14"/>
  <c r="J41" i="14" s="1"/>
  <c r="S42" i="14"/>
  <c r="J42" i="14" s="1"/>
  <c r="S43" i="14"/>
  <c r="J43" i="14" s="1"/>
  <c r="S44" i="14"/>
  <c r="J44" i="14" s="1"/>
  <c r="S45" i="14"/>
  <c r="J45" i="14" s="1"/>
  <c r="S46" i="14"/>
  <c r="J46" i="14" s="1"/>
  <c r="S47" i="14"/>
  <c r="J47" i="14" s="1"/>
  <c r="S48" i="14"/>
  <c r="J48" i="14" s="1"/>
  <c r="S49" i="14"/>
  <c r="J49" i="14" s="1"/>
  <c r="S50" i="14"/>
  <c r="J50" i="14" s="1"/>
  <c r="S51" i="14"/>
  <c r="J51" i="14" s="1"/>
  <c r="S52" i="14"/>
  <c r="J52" i="14" s="1"/>
  <c r="S53" i="14"/>
  <c r="J53" i="14" s="1"/>
  <c r="S54" i="14"/>
  <c r="J54" i="14" s="1"/>
  <c r="S55" i="14"/>
  <c r="J55" i="14" s="1"/>
  <c r="S56" i="14"/>
  <c r="J56" i="14" s="1"/>
  <c r="S57" i="14"/>
  <c r="J57" i="14" s="1"/>
  <c r="S58" i="14"/>
  <c r="J58" i="14" s="1"/>
  <c r="S59" i="14"/>
  <c r="J59" i="14" s="1"/>
  <c r="S60" i="14"/>
  <c r="J60" i="14" s="1"/>
  <c r="S61" i="14"/>
  <c r="J61" i="14" s="1"/>
  <c r="S62" i="14"/>
  <c r="J62" i="14" s="1"/>
  <c r="S63" i="14"/>
  <c r="J63" i="14" s="1"/>
  <c r="S64" i="14"/>
  <c r="J64" i="14" s="1"/>
  <c r="S65" i="14"/>
  <c r="J65" i="14" s="1"/>
  <c r="S66" i="14"/>
  <c r="J66" i="14" s="1"/>
  <c r="S67" i="14"/>
  <c r="J67" i="14" s="1"/>
  <c r="S68" i="14"/>
  <c r="J68" i="14" s="1"/>
  <c r="S69" i="14"/>
  <c r="J69" i="14" s="1"/>
  <c r="S70" i="14"/>
  <c r="J70" i="14" s="1"/>
  <c r="S71" i="14"/>
  <c r="J71" i="14" s="1"/>
  <c r="S72" i="14"/>
  <c r="J72" i="14" s="1"/>
  <c r="S73" i="14"/>
  <c r="J73" i="14" s="1"/>
  <c r="S74" i="14"/>
  <c r="J74" i="14" s="1"/>
  <c r="S75" i="14"/>
  <c r="J75" i="14" s="1"/>
  <c r="S76" i="14"/>
  <c r="J76" i="14" s="1"/>
  <c r="S77" i="14"/>
  <c r="J77" i="14" s="1"/>
  <c r="S78" i="14"/>
  <c r="J78" i="14" s="1"/>
  <c r="S79" i="14"/>
  <c r="J79" i="14" s="1"/>
  <c r="S80" i="14"/>
  <c r="J80" i="14" s="1"/>
  <c r="S81" i="14"/>
  <c r="J81" i="14" s="1"/>
  <c r="S82" i="14"/>
  <c r="J82" i="14" s="1"/>
  <c r="S83" i="14"/>
  <c r="J83" i="14" s="1"/>
  <c r="S84" i="14"/>
  <c r="J84" i="14" s="1"/>
  <c r="S85" i="14"/>
  <c r="J85" i="14" s="1"/>
  <c r="S86" i="14"/>
  <c r="J86" i="14" s="1"/>
  <c r="S87" i="14"/>
  <c r="J87" i="14" s="1"/>
  <c r="S88" i="14"/>
  <c r="J88" i="14" s="1"/>
  <c r="S89" i="14"/>
  <c r="J89" i="14" s="1"/>
  <c r="S90" i="14"/>
  <c r="J90" i="14" s="1"/>
  <c r="S91" i="14"/>
  <c r="J91" i="14" s="1"/>
  <c r="S92" i="14"/>
  <c r="J92" i="14" s="1"/>
  <c r="S93" i="14"/>
  <c r="J93" i="14" s="1"/>
  <c r="S94" i="14"/>
  <c r="J94" i="14" s="1"/>
  <c r="S95" i="14"/>
  <c r="J95" i="14" s="1"/>
  <c r="S96" i="14"/>
  <c r="J96" i="14" s="1"/>
  <c r="S97" i="14"/>
  <c r="J97" i="14" s="1"/>
  <c r="S98" i="14"/>
  <c r="J98" i="14" s="1"/>
  <c r="S99" i="14"/>
  <c r="J99" i="14" s="1"/>
  <c r="S100" i="14"/>
  <c r="J100" i="14" s="1"/>
  <c r="S101" i="14"/>
  <c r="J101" i="14" s="1"/>
  <c r="S102" i="14"/>
  <c r="J102" i="14" s="1"/>
  <c r="S103" i="14"/>
  <c r="J103" i="14" s="1"/>
  <c r="S104" i="14"/>
  <c r="J104" i="14" s="1"/>
  <c r="S105" i="14"/>
  <c r="J105" i="14" s="1"/>
  <c r="S106" i="14"/>
  <c r="J106" i="14" s="1"/>
  <c r="S107" i="14"/>
  <c r="J107" i="14" s="1"/>
  <c r="S108" i="14"/>
  <c r="J108" i="14" s="1"/>
  <c r="S109" i="14"/>
  <c r="J109" i="14" s="1"/>
  <c r="S110" i="14"/>
  <c r="J110" i="14" s="1"/>
  <c r="S111" i="14"/>
  <c r="J111" i="14" s="1"/>
  <c r="S112" i="14"/>
  <c r="J112" i="14" s="1"/>
  <c r="S113" i="14"/>
  <c r="J113" i="14" s="1"/>
  <c r="S114" i="14"/>
  <c r="J114" i="14" s="1"/>
  <c r="S115" i="14"/>
  <c r="J115" i="14" s="1"/>
  <c r="S116" i="14"/>
  <c r="J116" i="14" s="1"/>
  <c r="S117" i="14"/>
  <c r="J117" i="14" s="1"/>
  <c r="S118" i="14"/>
  <c r="J118" i="14" s="1"/>
  <c r="S119" i="14"/>
  <c r="J119" i="14" s="1"/>
  <c r="S120" i="14"/>
  <c r="J120" i="14" s="1"/>
  <c r="S121" i="14"/>
  <c r="J121" i="14" s="1"/>
  <c r="S122" i="14"/>
  <c r="J122" i="14" s="1"/>
  <c r="S123" i="14"/>
  <c r="J123" i="14" s="1"/>
  <c r="S124" i="14"/>
  <c r="J124" i="14" s="1"/>
  <c r="S125" i="14"/>
  <c r="J125" i="14" s="1"/>
  <c r="S126" i="14"/>
  <c r="J126" i="14" s="1"/>
  <c r="S127" i="14"/>
  <c r="J127" i="14" s="1"/>
  <c r="S128" i="14"/>
  <c r="J128" i="14" s="1"/>
  <c r="S129" i="14"/>
  <c r="J129" i="14" s="1"/>
  <c r="S130" i="14"/>
  <c r="J130" i="14" s="1"/>
  <c r="S131" i="14"/>
  <c r="J131" i="14" s="1"/>
  <c r="S132" i="14"/>
  <c r="J132" i="14" s="1"/>
  <c r="S133" i="14"/>
  <c r="J133" i="14" s="1"/>
  <c r="S134" i="14"/>
  <c r="J134" i="14" s="1"/>
  <c r="S135" i="14"/>
  <c r="J135" i="14" s="1"/>
  <c r="S136" i="14"/>
  <c r="J136" i="14" s="1"/>
  <c r="S137" i="14"/>
  <c r="J137" i="14" s="1"/>
  <c r="S138" i="14"/>
  <c r="J138" i="14" s="1"/>
  <c r="S139" i="14"/>
  <c r="J139" i="14" s="1"/>
  <c r="S140" i="14"/>
  <c r="J140" i="14" s="1"/>
  <c r="S141" i="14"/>
  <c r="J141" i="14" s="1"/>
  <c r="S142" i="14"/>
  <c r="J142" i="14" s="1"/>
  <c r="S143" i="14"/>
  <c r="J143" i="14" s="1"/>
  <c r="S144" i="14"/>
  <c r="J144" i="14" s="1"/>
  <c r="S145" i="14"/>
  <c r="J145" i="14" s="1"/>
  <c r="S146" i="14"/>
  <c r="J146" i="14" s="1"/>
  <c r="S147" i="14"/>
  <c r="J147" i="14" s="1"/>
  <c r="S148" i="14"/>
  <c r="J148" i="14" s="1"/>
  <c r="S149" i="14"/>
  <c r="J149" i="14" s="1"/>
  <c r="S150" i="14"/>
  <c r="J150" i="14" s="1"/>
  <c r="S151" i="14"/>
  <c r="J151" i="14" s="1"/>
  <c r="S152" i="14"/>
  <c r="J152" i="14" s="1"/>
  <c r="S153" i="14"/>
  <c r="J153" i="14" s="1"/>
  <c r="S154" i="14"/>
  <c r="J154" i="14" s="1"/>
  <c r="S155" i="14"/>
  <c r="J155" i="14" s="1"/>
  <c r="S156" i="14"/>
  <c r="J156" i="14" s="1"/>
  <c r="S157" i="14"/>
  <c r="J157" i="14" s="1"/>
  <c r="S158" i="14"/>
  <c r="J158" i="14" s="1"/>
  <c r="S159" i="14"/>
  <c r="J159" i="14" s="1"/>
  <c r="S160" i="14"/>
  <c r="J160" i="14" s="1"/>
  <c r="S161" i="14"/>
  <c r="J161" i="14" s="1"/>
  <c r="S162" i="14"/>
  <c r="J162" i="14" s="1"/>
  <c r="S163" i="14"/>
  <c r="J163" i="14" s="1"/>
  <c r="S164" i="14"/>
  <c r="J164" i="14" s="1"/>
  <c r="S165" i="14"/>
  <c r="J165" i="14" s="1"/>
  <c r="S166" i="14"/>
  <c r="J166" i="14" s="1"/>
  <c r="S167" i="14"/>
  <c r="J167" i="14" s="1"/>
  <c r="S168" i="14"/>
  <c r="J168" i="14" s="1"/>
  <c r="S169" i="14"/>
  <c r="J169" i="14" s="1"/>
  <c r="S170" i="14"/>
  <c r="J170" i="14" s="1"/>
  <c r="S171" i="14"/>
  <c r="J171" i="14" s="1"/>
  <c r="S172" i="14"/>
  <c r="J172" i="14" s="1"/>
  <c r="S173" i="14"/>
  <c r="J173" i="14" s="1"/>
  <c r="S174" i="14"/>
  <c r="J174" i="14" s="1"/>
  <c r="S175" i="14"/>
  <c r="J175" i="14" s="1"/>
  <c r="S176" i="14"/>
  <c r="J176" i="14" s="1"/>
  <c r="S177" i="14"/>
  <c r="J177" i="14" s="1"/>
  <c r="S178" i="14"/>
  <c r="J178" i="14" s="1"/>
  <c r="S179" i="14"/>
  <c r="J179" i="14" s="1"/>
  <c r="S180" i="14"/>
  <c r="J180" i="14" s="1"/>
  <c r="S181" i="14"/>
  <c r="J181" i="14" s="1"/>
  <c r="S182" i="14"/>
  <c r="J182" i="14" s="1"/>
  <c r="S183" i="14"/>
  <c r="J183" i="14" s="1"/>
  <c r="S184" i="14"/>
  <c r="J184" i="14" s="1"/>
  <c r="S185" i="14"/>
  <c r="J185" i="14" s="1"/>
  <c r="S186" i="14"/>
  <c r="J186" i="14" s="1"/>
  <c r="S187" i="14"/>
  <c r="J187" i="14" s="1"/>
  <c r="S188" i="14"/>
  <c r="J188" i="14" s="1"/>
  <c r="S189" i="14"/>
  <c r="J189" i="14" s="1"/>
  <c r="S190" i="14"/>
  <c r="J190" i="14" s="1"/>
  <c r="S191" i="14"/>
  <c r="J191" i="14" s="1"/>
  <c r="S192" i="14"/>
  <c r="J192" i="14" s="1"/>
  <c r="S193" i="14"/>
  <c r="J193" i="14" s="1"/>
  <c r="S194" i="14"/>
  <c r="J194" i="14" s="1"/>
  <c r="S195" i="14"/>
  <c r="J195" i="14" s="1"/>
  <c r="S196" i="14"/>
  <c r="J196" i="14" s="1"/>
  <c r="S197" i="14"/>
  <c r="J197" i="14" s="1"/>
  <c r="S198" i="14"/>
  <c r="J198" i="14" s="1"/>
  <c r="S199" i="14"/>
  <c r="J199" i="14" s="1"/>
  <c r="S200" i="14"/>
  <c r="J200" i="14" s="1"/>
  <c r="S201" i="14"/>
  <c r="J201" i="14" s="1"/>
  <c r="S202" i="14"/>
  <c r="J202" i="14" s="1"/>
  <c r="S203" i="14"/>
  <c r="J203" i="14" s="1"/>
  <c r="S204" i="14"/>
  <c r="J204" i="14" s="1"/>
  <c r="S205" i="14"/>
  <c r="J205" i="14" s="1"/>
  <c r="S206" i="14"/>
  <c r="J206" i="14" s="1"/>
  <c r="S207" i="14"/>
  <c r="J207" i="14" s="1"/>
  <c r="S208" i="14"/>
  <c r="J208" i="14" s="1"/>
  <c r="S209" i="14"/>
  <c r="J209" i="14" s="1"/>
  <c r="S10" i="14"/>
  <c r="J10" i="14" s="1"/>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10" i="14"/>
  <c r="Q11" i="14"/>
  <c r="Q10" i="14"/>
  <c r="U206" i="14" l="1"/>
  <c r="V206" i="14" s="1"/>
  <c r="U198" i="14"/>
  <c r="V198" i="14" s="1"/>
  <c r="U194" i="14"/>
  <c r="V194" i="14" s="1"/>
  <c r="U186" i="14"/>
  <c r="V186" i="14" s="1"/>
  <c r="U178" i="14"/>
  <c r="V178" i="14" s="1"/>
  <c r="U174" i="14"/>
  <c r="V174" i="14" s="1"/>
  <c r="U166" i="14"/>
  <c r="V166" i="14" s="1"/>
  <c r="U162" i="14"/>
  <c r="V162" i="14" s="1"/>
  <c r="U154" i="14"/>
  <c r="V154" i="14" s="1"/>
  <c r="U146" i="14"/>
  <c r="V146" i="14" s="1"/>
  <c r="U138" i="14"/>
  <c r="V138" i="14" s="1"/>
  <c r="U130" i="14"/>
  <c r="V130" i="14" s="1"/>
  <c r="U122" i="14"/>
  <c r="V122" i="14" s="1"/>
  <c r="U114" i="14"/>
  <c r="V114" i="14" s="1"/>
  <c r="U110" i="14"/>
  <c r="V110" i="14" s="1"/>
  <c r="U102" i="14"/>
  <c r="V102" i="14" s="1"/>
  <c r="U98" i="14"/>
  <c r="V98" i="14" s="1"/>
  <c r="U90" i="14"/>
  <c r="V90" i="14" s="1"/>
  <c r="U82" i="14"/>
  <c r="V82" i="14" s="1"/>
  <c r="U78" i="14"/>
  <c r="V78" i="14" s="1"/>
  <c r="U70" i="14"/>
  <c r="V70" i="14" s="1"/>
  <c r="U62" i="14"/>
  <c r="V62" i="14" s="1"/>
  <c r="U58" i="14"/>
  <c r="V58" i="14" s="1"/>
  <c r="U50" i="14"/>
  <c r="V50" i="14" s="1"/>
  <c r="U42" i="14"/>
  <c r="V42" i="14" s="1"/>
  <c r="U38" i="14"/>
  <c r="V38" i="14" s="1"/>
  <c r="U30" i="14"/>
  <c r="V30" i="14" s="1"/>
  <c r="U22" i="14"/>
  <c r="V22" i="14" s="1"/>
  <c r="U14" i="14"/>
  <c r="V14" i="14" s="1"/>
  <c r="U209" i="14"/>
  <c r="V209" i="14" s="1"/>
  <c r="U205" i="14"/>
  <c r="V205" i="14" s="1"/>
  <c r="U197" i="14"/>
  <c r="V197" i="14" s="1"/>
  <c r="U189" i="14"/>
  <c r="V189" i="14" s="1"/>
  <c r="U185" i="14"/>
  <c r="V185" i="14" s="1"/>
  <c r="U177" i="14"/>
  <c r="V177" i="14" s="1"/>
  <c r="U169" i="14"/>
  <c r="V169" i="14" s="1"/>
  <c r="U165" i="14"/>
  <c r="V165" i="14" s="1"/>
  <c r="U157" i="14"/>
  <c r="V157" i="14" s="1"/>
  <c r="U149" i="14"/>
  <c r="V149" i="14" s="1"/>
  <c r="U145" i="14"/>
  <c r="V145" i="14" s="1"/>
  <c r="U137" i="14"/>
  <c r="V137" i="14" s="1"/>
  <c r="U129" i="14"/>
  <c r="V129" i="14" s="1"/>
  <c r="U125" i="14"/>
  <c r="V125" i="14" s="1"/>
  <c r="U117" i="14"/>
  <c r="V117" i="14" s="1"/>
  <c r="U109" i="14"/>
  <c r="V109" i="14" s="1"/>
  <c r="U105" i="14"/>
  <c r="V105" i="14" s="1"/>
  <c r="U97" i="14"/>
  <c r="V97" i="14" s="1"/>
  <c r="U89" i="14"/>
  <c r="V89" i="14" s="1"/>
  <c r="U85" i="14"/>
  <c r="V85" i="14" s="1"/>
  <c r="U81" i="14"/>
  <c r="V81" i="14" s="1"/>
  <c r="U73" i="14"/>
  <c r="V73" i="14" s="1"/>
  <c r="U69" i="14"/>
  <c r="V69" i="14" s="1"/>
  <c r="U65" i="14"/>
  <c r="V65" i="14" s="1"/>
  <c r="U61" i="14"/>
  <c r="V61" i="14" s="1"/>
  <c r="U57" i="14"/>
  <c r="V57" i="14" s="1"/>
  <c r="U53" i="14"/>
  <c r="V53" i="14" s="1"/>
  <c r="U49" i="14"/>
  <c r="V49" i="14" s="1"/>
  <c r="U45" i="14"/>
  <c r="V45" i="14" s="1"/>
  <c r="U41" i="14"/>
  <c r="V41" i="14" s="1"/>
  <c r="U37" i="14"/>
  <c r="V37" i="14" s="1"/>
  <c r="U33" i="14"/>
  <c r="V33" i="14" s="1"/>
  <c r="U29" i="14"/>
  <c r="V29" i="14" s="1"/>
  <c r="U25" i="14"/>
  <c r="V25" i="14" s="1"/>
  <c r="U21" i="14"/>
  <c r="V21" i="14" s="1"/>
  <c r="U17" i="14"/>
  <c r="V17" i="14" s="1"/>
  <c r="U208" i="14"/>
  <c r="V208" i="14" s="1"/>
  <c r="U200" i="14"/>
  <c r="V200" i="14" s="1"/>
  <c r="U196" i="14"/>
  <c r="V196" i="14" s="1"/>
  <c r="U192" i="14"/>
  <c r="V192" i="14" s="1"/>
  <c r="U188" i="14"/>
  <c r="V188" i="14" s="1"/>
  <c r="U184" i="14"/>
  <c r="V184" i="14" s="1"/>
  <c r="U180" i="14"/>
  <c r="V180" i="14" s="1"/>
  <c r="U176" i="14"/>
  <c r="V176" i="14" s="1"/>
  <c r="U172" i="14"/>
  <c r="V172" i="14" s="1"/>
  <c r="U168" i="14"/>
  <c r="V168" i="14" s="1"/>
  <c r="U164" i="14"/>
  <c r="V164" i="14" s="1"/>
  <c r="U160" i="14"/>
  <c r="V160" i="14" s="1"/>
  <c r="U156" i="14"/>
  <c r="V156" i="14" s="1"/>
  <c r="U152" i="14"/>
  <c r="V152" i="14" s="1"/>
  <c r="U148" i="14"/>
  <c r="V148" i="14" s="1"/>
  <c r="U144" i="14"/>
  <c r="V144" i="14" s="1"/>
  <c r="U140" i="14"/>
  <c r="V140" i="14" s="1"/>
  <c r="U136" i="14"/>
  <c r="V136" i="14" s="1"/>
  <c r="U132" i="14"/>
  <c r="V132" i="14" s="1"/>
  <c r="U128" i="14"/>
  <c r="V128" i="14" s="1"/>
  <c r="U124" i="14"/>
  <c r="V124" i="14" s="1"/>
  <c r="U120" i="14"/>
  <c r="V120" i="14" s="1"/>
  <c r="U116" i="14"/>
  <c r="V116" i="14" s="1"/>
  <c r="U112" i="14"/>
  <c r="V112" i="14" s="1"/>
  <c r="U108" i="14"/>
  <c r="V108" i="14" s="1"/>
  <c r="U104" i="14"/>
  <c r="V104" i="14" s="1"/>
  <c r="U100" i="14"/>
  <c r="V100" i="14" s="1"/>
  <c r="U96" i="14"/>
  <c r="V96" i="14" s="1"/>
  <c r="U92" i="14"/>
  <c r="V92" i="14" s="1"/>
  <c r="U88" i="14"/>
  <c r="V88" i="14" s="1"/>
  <c r="U84" i="14"/>
  <c r="V84" i="14" s="1"/>
  <c r="U80" i="14"/>
  <c r="V80" i="14" s="1"/>
  <c r="U76" i="14"/>
  <c r="V76" i="14" s="1"/>
  <c r="U72" i="14"/>
  <c r="V72" i="14" s="1"/>
  <c r="U68" i="14"/>
  <c r="V68" i="14" s="1"/>
  <c r="U64" i="14"/>
  <c r="V64" i="14" s="1"/>
  <c r="U60" i="14"/>
  <c r="V60" i="14" s="1"/>
  <c r="U56" i="14"/>
  <c r="V56" i="14" s="1"/>
  <c r="U52" i="14"/>
  <c r="V52" i="14" s="1"/>
  <c r="U48" i="14"/>
  <c r="V48" i="14" s="1"/>
  <c r="U44" i="14"/>
  <c r="V44" i="14" s="1"/>
  <c r="U40" i="14"/>
  <c r="V40" i="14" s="1"/>
  <c r="U36" i="14"/>
  <c r="V36" i="14" s="1"/>
  <c r="U32" i="14"/>
  <c r="V32" i="14" s="1"/>
  <c r="U28" i="14"/>
  <c r="V28" i="14" s="1"/>
  <c r="U24" i="14"/>
  <c r="V24" i="14" s="1"/>
  <c r="U20" i="14"/>
  <c r="V20" i="14" s="1"/>
  <c r="U16" i="14"/>
  <c r="V16" i="14" s="1"/>
  <c r="U12" i="14"/>
  <c r="V12" i="14" s="1"/>
  <c r="U10" i="14"/>
  <c r="V10" i="14" s="1"/>
  <c r="U202" i="14"/>
  <c r="V202" i="14" s="1"/>
  <c r="U190" i="14"/>
  <c r="V190" i="14" s="1"/>
  <c r="U182" i="14"/>
  <c r="V182" i="14" s="1"/>
  <c r="U170" i="14"/>
  <c r="V170" i="14" s="1"/>
  <c r="U158" i="14"/>
  <c r="V158" i="14" s="1"/>
  <c r="U150" i="14"/>
  <c r="V150" i="14" s="1"/>
  <c r="U142" i="14"/>
  <c r="V142" i="14" s="1"/>
  <c r="U134" i="14"/>
  <c r="V134" i="14" s="1"/>
  <c r="U126" i="14"/>
  <c r="V126" i="14" s="1"/>
  <c r="U118" i="14"/>
  <c r="V118" i="14" s="1"/>
  <c r="U106" i="14"/>
  <c r="V106" i="14" s="1"/>
  <c r="U94" i="14"/>
  <c r="V94" i="14" s="1"/>
  <c r="U86" i="14"/>
  <c r="V86" i="14" s="1"/>
  <c r="U74" i="14"/>
  <c r="V74" i="14" s="1"/>
  <c r="U66" i="14"/>
  <c r="V66" i="14" s="1"/>
  <c r="U54" i="14"/>
  <c r="V54" i="14" s="1"/>
  <c r="U46" i="14"/>
  <c r="V46" i="14" s="1"/>
  <c r="U34" i="14"/>
  <c r="V34" i="14" s="1"/>
  <c r="U26" i="14"/>
  <c r="V26" i="14" s="1"/>
  <c r="U18" i="14"/>
  <c r="V18" i="14" s="1"/>
  <c r="U201" i="14"/>
  <c r="V201" i="14" s="1"/>
  <c r="U193" i="14"/>
  <c r="V193" i="14" s="1"/>
  <c r="U181" i="14"/>
  <c r="V181" i="14" s="1"/>
  <c r="U173" i="14"/>
  <c r="V173" i="14" s="1"/>
  <c r="U161" i="14"/>
  <c r="V161" i="14" s="1"/>
  <c r="U153" i="14"/>
  <c r="V153" i="14" s="1"/>
  <c r="U141" i="14"/>
  <c r="V141" i="14" s="1"/>
  <c r="U133" i="14"/>
  <c r="V133" i="14" s="1"/>
  <c r="U121" i="14"/>
  <c r="V121" i="14" s="1"/>
  <c r="U113" i="14"/>
  <c r="V113" i="14" s="1"/>
  <c r="U101" i="14"/>
  <c r="V101" i="14" s="1"/>
  <c r="U93" i="14"/>
  <c r="V93" i="14" s="1"/>
  <c r="U77" i="14"/>
  <c r="V77" i="14" s="1"/>
  <c r="U13" i="14"/>
  <c r="V13" i="14" s="1"/>
  <c r="U204" i="14"/>
  <c r="V204" i="14" s="1"/>
  <c r="U207" i="14"/>
  <c r="V207" i="14" s="1"/>
  <c r="U203" i="14"/>
  <c r="V203" i="14" s="1"/>
  <c r="U199" i="14"/>
  <c r="V199" i="14" s="1"/>
  <c r="U195" i="14"/>
  <c r="V195" i="14" s="1"/>
  <c r="U191" i="14"/>
  <c r="V191" i="14" s="1"/>
  <c r="U187" i="14"/>
  <c r="V187" i="14" s="1"/>
  <c r="U183" i="14"/>
  <c r="V183" i="14" s="1"/>
  <c r="U179" i="14"/>
  <c r="V179" i="14" s="1"/>
  <c r="U175" i="14"/>
  <c r="V175" i="14" s="1"/>
  <c r="U171" i="14"/>
  <c r="V171" i="14" s="1"/>
  <c r="U167" i="14"/>
  <c r="V167" i="14" s="1"/>
  <c r="U163" i="14"/>
  <c r="V163" i="14" s="1"/>
  <c r="U159" i="14"/>
  <c r="V159" i="14" s="1"/>
  <c r="U155" i="14"/>
  <c r="V155" i="14" s="1"/>
  <c r="U151" i="14"/>
  <c r="V151" i="14" s="1"/>
  <c r="U147" i="14"/>
  <c r="V147" i="14" s="1"/>
  <c r="U143" i="14"/>
  <c r="V143" i="14" s="1"/>
  <c r="U139" i="14"/>
  <c r="V139" i="14" s="1"/>
  <c r="U135" i="14"/>
  <c r="V135" i="14" s="1"/>
  <c r="U131" i="14"/>
  <c r="V131" i="14" s="1"/>
  <c r="U127" i="14"/>
  <c r="V127" i="14" s="1"/>
  <c r="U123" i="14"/>
  <c r="V123" i="14" s="1"/>
  <c r="U119" i="14"/>
  <c r="V119" i="14" s="1"/>
  <c r="U115" i="14"/>
  <c r="V115" i="14" s="1"/>
  <c r="U111" i="14"/>
  <c r="V111" i="14" s="1"/>
  <c r="U107" i="14"/>
  <c r="V107" i="14" s="1"/>
  <c r="U103" i="14"/>
  <c r="V103" i="14" s="1"/>
  <c r="U99" i="14"/>
  <c r="V99" i="14" s="1"/>
  <c r="U95" i="14"/>
  <c r="V95" i="14" s="1"/>
  <c r="U91" i="14"/>
  <c r="V91" i="14" s="1"/>
  <c r="U87" i="14"/>
  <c r="V87" i="14" s="1"/>
  <c r="U83" i="14"/>
  <c r="V83" i="14" s="1"/>
  <c r="U79" i="14"/>
  <c r="V79" i="14" s="1"/>
  <c r="U75" i="14"/>
  <c r="V75" i="14" s="1"/>
  <c r="U71" i="14"/>
  <c r="V71" i="14" s="1"/>
  <c r="U67" i="14"/>
  <c r="V67" i="14" s="1"/>
  <c r="U63" i="14"/>
  <c r="V63" i="14" s="1"/>
  <c r="U59" i="14"/>
  <c r="V59" i="14" s="1"/>
  <c r="U55" i="14"/>
  <c r="V55" i="14" s="1"/>
  <c r="U51" i="14"/>
  <c r="V51" i="14" s="1"/>
  <c r="U47" i="14"/>
  <c r="V47" i="14" s="1"/>
  <c r="U43" i="14"/>
  <c r="V43" i="14" s="1"/>
  <c r="U39" i="14"/>
  <c r="V39" i="14" s="1"/>
  <c r="U35" i="14"/>
  <c r="V35" i="14" s="1"/>
  <c r="U31" i="14"/>
  <c r="V31" i="14" s="1"/>
  <c r="U27" i="14"/>
  <c r="V27" i="14" s="1"/>
  <c r="U23" i="14"/>
  <c r="V23" i="14" s="1"/>
  <c r="U19" i="14"/>
  <c r="V19" i="14" s="1"/>
  <c r="U15" i="14"/>
  <c r="V15" i="14" s="1"/>
  <c r="U11" i="14"/>
  <c r="V11" i="14" s="1"/>
  <c r="U9" i="14" l="1"/>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109" i="14"/>
  <c r="Q19" i="14" l="1"/>
  <c r="Q12"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18" i="14"/>
  <c r="Q17" i="14"/>
  <c r="Q16" i="14"/>
  <c r="Q15" i="14"/>
  <c r="Q14" i="14"/>
  <c r="Q13" i="14"/>
  <c r="F255" i="5"/>
  <c r="B2" i="5"/>
  <c r="C2" i="5"/>
  <c r="D2" i="5"/>
  <c r="E2" i="5"/>
  <c r="Q20" i="14"/>
  <c r="U34" i="11" l="1" a="1"/>
  <c r="U34" i="11" s="1"/>
  <c r="U36" i="11" a="1"/>
  <c r="U36" i="11" s="1"/>
  <c r="U38" i="11" a="1"/>
  <c r="U38" i="11" s="1"/>
  <c r="U37" i="11" a="1"/>
  <c r="U37" i="11" s="1"/>
  <c r="U35" i="11" a="1"/>
  <c r="U35" i="11" s="1"/>
  <c r="U39" i="11" a="1"/>
  <c r="U39" i="11" s="1"/>
  <c r="Q38" i="11"/>
  <c r="Q39" i="11"/>
  <c r="Q34" i="11"/>
  <c r="Q37" i="11"/>
  <c r="Q36" i="11"/>
  <c r="Q35" i="11" l="1"/>
  <c r="R41" i="11" s="1"/>
  <c r="R42" i="11" l="1"/>
  <c r="R4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A18" authorId="0" shapeId="0" xr:uid="{00000000-0006-0000-0000-000001000000}">
      <text>
        <r>
          <rPr>
            <sz val="9"/>
            <color indexed="81"/>
            <rFont val="Arial"/>
            <family val="2"/>
          </rPr>
          <t>Relevant for certificate issuance</t>
        </r>
      </text>
    </comment>
    <comment ref="A20" authorId="0" shapeId="0" xr:uid="{00000000-0006-0000-0000-000002000000}">
      <text>
        <r>
          <rPr>
            <sz val="9"/>
            <color indexed="81"/>
            <rFont val="Arial"/>
            <family val="2"/>
          </rPr>
          <t>Relevant for certificate issuance</t>
        </r>
      </text>
    </comment>
    <comment ref="H32" authorId="1" shapeId="0" xr:uid="{00000000-0006-0000-0000-000003000000}">
      <text>
        <r>
          <rPr>
            <sz val="9"/>
            <color indexed="81"/>
            <rFont val="Arial"/>
            <family val="2"/>
          </rPr>
          <t>The information relates to the data year =&gt; the valid data collection form is for the subsequent audit year. If the designation as a Mammaplasty Surgeon for a specific Breast Cancer Center was not given for the entire calendar year, the Individual Proof Procedure (Variant 2) is required.</t>
        </r>
      </text>
    </comment>
    <comment ref="H34" authorId="1" shapeId="0" xr:uid="{00000000-0006-0000-0000-000004000000}">
      <text>
        <r>
          <rPr>
            <sz val="9"/>
            <color indexed="81"/>
            <rFont val="Arial"/>
            <family val="2"/>
          </rPr>
          <t>For Variant 2, please also fill out the worksheet "Surgical Listing."</t>
        </r>
      </text>
    </comment>
    <comment ref="H35" authorId="1" shapeId="0" xr:uid="{78FF1076-B52D-4532-8C47-FE2509D355B2}">
      <text>
        <r>
          <rPr>
            <sz val="9"/>
            <color indexed="81"/>
            <rFont val="Arial"/>
            <family val="2"/>
          </rPr>
          <t>For Variant 2, please also fill out the worksheet "Surgical Listing."</t>
        </r>
      </text>
    </comment>
    <comment ref="H36" authorId="1" shapeId="0" xr:uid="{F4F06871-3D5A-4F36-ACD2-A3F55F38BEBB}">
      <text>
        <r>
          <rPr>
            <sz val="9"/>
            <color indexed="81"/>
            <rFont val="Arial"/>
            <family val="2"/>
          </rPr>
          <t>For Variant 2, please also fill out the worksheet "Surgical Listing."</t>
        </r>
      </text>
    </comment>
    <comment ref="H37" authorId="1" shapeId="0" xr:uid="{3CA8A1A3-FC3C-4E2C-A0D9-B3A9140B7D56}">
      <text>
        <r>
          <rPr>
            <sz val="9"/>
            <color indexed="81"/>
            <rFont val="Arial"/>
            <family val="2"/>
          </rPr>
          <t>For Variant 2, please also fill out the worksheet "Surgical Listing."</t>
        </r>
      </text>
    </comment>
    <comment ref="H38" authorId="1" shapeId="0" xr:uid="{A8DCCCB2-2D33-4380-8E58-71E94AB56A31}">
      <text>
        <r>
          <rPr>
            <sz val="9"/>
            <color indexed="81"/>
            <rFont val="Arial"/>
            <family val="2"/>
          </rPr>
          <t>For Variant 2, please also fill out the worksheet "Surgical Listing."</t>
        </r>
      </text>
    </comment>
    <comment ref="H39" authorId="1" shapeId="0" xr:uid="{9CF327F8-60E0-4CF0-A74F-07A972C6D671}">
      <text>
        <r>
          <rPr>
            <sz val="9"/>
            <color indexed="81"/>
            <rFont val="Arial"/>
            <family val="2"/>
          </rPr>
          <t>Für Variante 2 bitte auch Tabellenblatt OP-Auflistung bearbeiten.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<sst xmlns="http://schemas.openxmlformats.org/spreadsheetml/2006/main" count="1819" uniqueCount="1430">
  <si>
    <t>Universitätsklinikum Erlangen</t>
  </si>
  <si>
    <t>Niels-Stensen-Kliniken, Franziskus-Hospital Harderberg</t>
  </si>
  <si>
    <t>Schweiz</t>
  </si>
  <si>
    <t>Österreich</t>
  </si>
  <si>
    <t>Diakonissenkrankenhaus Dresden</t>
  </si>
  <si>
    <t>Carl-Thiem-Klinikum Cottbus</t>
  </si>
  <si>
    <t>KRH Klinikum Siloah</t>
  </si>
  <si>
    <t>Klinikum Fürth</t>
  </si>
  <si>
    <t>Universitätsmedizin Mannheim (UMM)</t>
  </si>
  <si>
    <t>imland Klinik Rendsburg</t>
  </si>
  <si>
    <t>Klinikum Kulmbach</t>
  </si>
  <si>
    <t>Klinikum Frankfurt Höchst</t>
  </si>
  <si>
    <t>Westküstenklinikum Heide</t>
  </si>
  <si>
    <t>Südharz Klinikum Nordhausen</t>
  </si>
  <si>
    <t>Klinikum Südstadt Rostock</t>
  </si>
  <si>
    <t>Nicht gelistet</t>
  </si>
  <si>
    <t>Ort</t>
  </si>
  <si>
    <t>Ulm</t>
  </si>
  <si>
    <t>Ansbach</t>
  </si>
  <si>
    <t>Fulda</t>
  </si>
  <si>
    <t>Torgau</t>
  </si>
  <si>
    <t>Westerstede</t>
  </si>
  <si>
    <t>Amberg</t>
  </si>
  <si>
    <t>Chemnitz</t>
  </si>
  <si>
    <t>Nürnberg</t>
  </si>
  <si>
    <t>Wetzlar</t>
  </si>
  <si>
    <t>Aalen</t>
  </si>
  <si>
    <t>Essen</t>
  </si>
  <si>
    <t>Mainz</t>
  </si>
  <si>
    <t>Worms</t>
  </si>
  <si>
    <t>Halle (Saale)</t>
  </si>
  <si>
    <t>Traunstein</t>
  </si>
  <si>
    <t>Leipzig</t>
  </si>
  <si>
    <t>Borna</t>
  </si>
  <si>
    <t>Schkeuditz</t>
  </si>
  <si>
    <t>Köln</t>
  </si>
  <si>
    <t>Neumarkt in der Oberpfalz</t>
  </si>
  <si>
    <t>Heilbronn</t>
  </si>
  <si>
    <t>Hildesheim</t>
  </si>
  <si>
    <t>Landshut</t>
  </si>
  <si>
    <t>Frankfurt am Main</t>
  </si>
  <si>
    <t>Offenbach am Main</t>
  </si>
  <si>
    <t>Stade</t>
  </si>
  <si>
    <t>Coburg</t>
  </si>
  <si>
    <t>Speyer</t>
  </si>
  <si>
    <t>München</t>
  </si>
  <si>
    <t>Bottrop</t>
  </si>
  <si>
    <t>Bad Mergentheim</t>
  </si>
  <si>
    <t>Magdeburg</t>
  </si>
  <si>
    <t>Lörrach</t>
  </si>
  <si>
    <t>Mutlangen</t>
  </si>
  <si>
    <t>Böblingen</t>
  </si>
  <si>
    <t>Lahr/Schwarzwald</t>
  </si>
  <si>
    <t>Offenburg</t>
  </si>
  <si>
    <t>Singen (Hohentwiel)</t>
  </si>
  <si>
    <t>Freiburg im Breisgau</t>
  </si>
  <si>
    <t>Rosenheim</t>
  </si>
  <si>
    <t>Schweinfurt</t>
  </si>
  <si>
    <t>Stuttgart</t>
  </si>
  <si>
    <t>Dachau</t>
  </si>
  <si>
    <t>Meiningen</t>
  </si>
  <si>
    <t>Deggendorf</t>
  </si>
  <si>
    <t>Villingen-Schwenningen</t>
  </si>
  <si>
    <t>Bad Kreuznach</t>
  </si>
  <si>
    <t>Reutlingen</t>
  </si>
  <si>
    <t>Gifhorn</t>
  </si>
  <si>
    <t>Rottweil</t>
  </si>
  <si>
    <t>Aschaffenburg</t>
  </si>
  <si>
    <t>Hannover</t>
  </si>
  <si>
    <t>Heidenheim an der Brenz</t>
  </si>
  <si>
    <t>Straubing</t>
  </si>
  <si>
    <t>Düsseldorf</t>
  </si>
  <si>
    <t>Würzburg</t>
  </si>
  <si>
    <t>Memmingen</t>
  </si>
  <si>
    <t>Regensburg</t>
  </si>
  <si>
    <t>Esslingen am Neckar</t>
  </si>
  <si>
    <t>Ludwigsburg</t>
  </si>
  <si>
    <t>Bietigheim-Bissingen</t>
  </si>
  <si>
    <t>Wiesbaden</t>
  </si>
  <si>
    <t>Suhl</t>
  </si>
  <si>
    <t>Trier</t>
  </si>
  <si>
    <t>Gelnhausen</t>
  </si>
  <si>
    <t>Hanau</t>
  </si>
  <si>
    <t>Nürtingen</t>
  </si>
  <si>
    <t>Kassel</t>
  </si>
  <si>
    <t>Greifswald</t>
  </si>
  <si>
    <t>Neustadt an der Weinstraße</t>
  </si>
  <si>
    <t>Pinneberg</t>
  </si>
  <si>
    <t>Darmstadt</t>
  </si>
  <si>
    <t>Marburg</t>
  </si>
  <si>
    <t>Sigmaringen</t>
  </si>
  <si>
    <t>Potsdam</t>
  </si>
  <si>
    <t>Weißenfels</t>
  </si>
  <si>
    <t>Tübingen</t>
  </si>
  <si>
    <t>Wesel</t>
  </si>
  <si>
    <t>Bonn</t>
  </si>
  <si>
    <t>Donauwörth</t>
  </si>
  <si>
    <t>Witten</t>
  </si>
  <si>
    <t>Ludwigshafen am Rhein</t>
  </si>
  <si>
    <t>Ravensburg</t>
  </si>
  <si>
    <t>Ingolstadt</t>
  </si>
  <si>
    <t>Neuruppin</t>
  </si>
  <si>
    <t>Schwäbisch Hall</t>
  </si>
  <si>
    <t>Kaiserslautern</t>
  </si>
  <si>
    <t>Bruchsal</t>
  </si>
  <si>
    <t>Göppingen</t>
  </si>
  <si>
    <t>Weiden in der Oberpfalz</t>
  </si>
  <si>
    <t>Buchholz in der Nordheide</t>
  </si>
  <si>
    <t>Lüneburg</t>
  </si>
  <si>
    <t>Brandenburg an der Havel</t>
  </si>
  <si>
    <t>Augsburg</t>
  </si>
  <si>
    <t>Karlsruhe</t>
  </si>
  <si>
    <t>Vechta</t>
  </si>
  <si>
    <t>Mannheim</t>
  </si>
  <si>
    <t>Bamberg</t>
  </si>
  <si>
    <t>Baden-Baden</t>
  </si>
  <si>
    <t>Heppenheim (Bergstraße)</t>
  </si>
  <si>
    <t>Rotenburg (Wümme)</t>
  </si>
  <si>
    <t>Erlangen</t>
  </si>
  <si>
    <t>Georgsmarienhütte</t>
  </si>
  <si>
    <t>Baden</t>
  </si>
  <si>
    <t>Linz</t>
  </si>
  <si>
    <t>Dresden</t>
  </si>
  <si>
    <t>Cottbus</t>
  </si>
  <si>
    <t>Fürth</t>
  </si>
  <si>
    <t>Oldenburg</t>
  </si>
  <si>
    <t>Gehrden</t>
  </si>
  <si>
    <t>Pforzheim</t>
  </si>
  <si>
    <t>Rendsburg</t>
  </si>
  <si>
    <t>Werdau</t>
  </si>
  <si>
    <t>Rostock</t>
  </si>
  <si>
    <t>Stendal</t>
  </si>
  <si>
    <t>Kempten (Allgäu)</t>
  </si>
  <si>
    <t>Luzern 16</t>
  </si>
  <si>
    <t>Itzehoe</t>
  </si>
  <si>
    <t>Winsen (Luhe)</t>
  </si>
  <si>
    <t>Kulmbach</t>
  </si>
  <si>
    <t>Kiel</t>
  </si>
  <si>
    <t>Schwerin</t>
  </si>
  <si>
    <t>Bad Saarow</t>
  </si>
  <si>
    <t>Celle</t>
  </si>
  <si>
    <t>Flensburg</t>
  </si>
  <si>
    <t>Heide</t>
  </si>
  <si>
    <t>Rüsselsheim</t>
  </si>
  <si>
    <t>Nordhausen</t>
  </si>
  <si>
    <t>Bayreuth</t>
  </si>
  <si>
    <t>Bielefeld</t>
  </si>
  <si>
    <t>Gera</t>
  </si>
  <si>
    <t>Leere Zellen</t>
  </si>
  <si>
    <t>Bearbeitung Zeile</t>
  </si>
  <si>
    <t>OP-Datum Jahr</t>
  </si>
  <si>
    <t>Nr.</t>
  </si>
  <si>
    <t>Verkettet</t>
  </si>
  <si>
    <t>Bitte Zentrum auswählen</t>
  </si>
  <si>
    <t>Afghanistan</t>
  </si>
  <si>
    <t>China</t>
  </si>
  <si>
    <t>Clipperton</t>
  </si>
  <si>
    <t>Costa Rica</t>
  </si>
  <si>
    <t>Dominica</t>
  </si>
  <si>
    <t>Ecuador</t>
  </si>
  <si>
    <t>El Salvador</t>
  </si>
  <si>
    <t>Eritrea</t>
  </si>
  <si>
    <t>France, Metropolitan</t>
  </si>
  <si>
    <t>Gambia</t>
  </si>
  <si>
    <t>Ghana</t>
  </si>
  <si>
    <t>Gibraltar</t>
  </si>
  <si>
    <t>Glorieuses</t>
  </si>
  <si>
    <t>Grenada</t>
  </si>
  <si>
    <t>Guadeloupe</t>
  </si>
  <si>
    <t>Guam</t>
  </si>
  <si>
    <t>Guatemala</t>
  </si>
  <si>
    <t>Guernsey</t>
  </si>
  <si>
    <t>Guinea</t>
  </si>
  <si>
    <t>Guinea-Bissau</t>
  </si>
  <si>
    <t>Guyana</t>
  </si>
  <si>
    <t>Haiti</t>
  </si>
  <si>
    <t>Honduras</t>
  </si>
  <si>
    <t>Iran</t>
  </si>
  <si>
    <t>Israel</t>
  </si>
  <si>
    <t>Italien</t>
  </si>
  <si>
    <t>Japan</t>
  </si>
  <si>
    <t>Jersey</t>
  </si>
  <si>
    <t>Juan de Nova</t>
  </si>
  <si>
    <t>Kiribati</t>
  </si>
  <si>
    <t>Kuwait</t>
  </si>
  <si>
    <t>Laos</t>
  </si>
  <si>
    <t>Lesotho</t>
  </si>
  <si>
    <t>Liberia</t>
  </si>
  <si>
    <t>Liechtenstein</t>
  </si>
  <si>
    <t>Luxemburg</t>
  </si>
  <si>
    <t>Macau</t>
  </si>
  <si>
    <t>Malawi</t>
  </si>
  <si>
    <t>Malaysia</t>
  </si>
  <si>
    <t>Mali</t>
  </si>
  <si>
    <t>Malta</t>
  </si>
  <si>
    <t>Martinique</t>
  </si>
  <si>
    <t>Mauritius</t>
  </si>
  <si>
    <t>Mayotte</t>
  </si>
  <si>
    <t>Monaco</t>
  </si>
  <si>
    <t>Montenegro</t>
  </si>
  <si>
    <t>Montserrat</t>
  </si>
  <si>
    <t>Myanmar</t>
  </si>
  <si>
    <t>Namibia</t>
  </si>
  <si>
    <t>Nauru</t>
  </si>
  <si>
    <t>Nepal</t>
  </si>
  <si>
    <t>Nicaragua</t>
  </si>
  <si>
    <t>Niger</t>
  </si>
  <si>
    <t>Nigeria</t>
  </si>
  <si>
    <t>Niue</t>
  </si>
  <si>
    <t>Oman</t>
  </si>
  <si>
    <t>Pakistan</t>
  </si>
  <si>
    <t>Palau</t>
  </si>
  <si>
    <t>Panama</t>
  </si>
  <si>
    <t>Paraguay</t>
  </si>
  <si>
    <t>Peru</t>
  </si>
  <si>
    <t>Portugal</t>
  </si>
  <si>
    <t>Puerto Rico</t>
  </si>
  <si>
    <t>Réunion</t>
  </si>
  <si>
    <t>Samoa</t>
  </si>
  <si>
    <t>San Marino</t>
  </si>
  <si>
    <t>Senegal</t>
  </si>
  <si>
    <t>Sierra Leone</t>
  </si>
  <si>
    <t>Somalia</t>
  </si>
  <si>
    <t>St. Barthélemy</t>
  </si>
  <si>
    <t>St. Lucia</t>
  </si>
  <si>
    <t>Sudan</t>
  </si>
  <si>
    <t>Suriname</t>
  </si>
  <si>
    <t>Taiwan</t>
  </si>
  <si>
    <t>Thailand</t>
  </si>
  <si>
    <t>Timor-Leste</t>
  </si>
  <si>
    <t>Togo</t>
  </si>
  <si>
    <t>Tokelau</t>
  </si>
  <si>
    <t>Tonga</t>
  </si>
  <si>
    <t>Tromelin</t>
  </si>
  <si>
    <t>Turkmenistan</t>
  </si>
  <si>
    <t>Tuvalu</t>
  </si>
  <si>
    <t>Uganda</t>
  </si>
  <si>
    <t>Ukraine</t>
  </si>
  <si>
    <t>Uruguay</t>
  </si>
  <si>
    <t>Vanuatu</t>
  </si>
  <si>
    <t>Venezuela</t>
  </si>
  <si>
    <t>Vietnam</t>
  </si>
  <si>
    <t>GebLand</t>
  </si>
  <si>
    <t xml:space="preserve">                                 </t>
  </si>
  <si>
    <t xml:space="preserve">Nicht gelistet </t>
  </si>
  <si>
    <t xml:space="preserve"> </t>
  </si>
  <si>
    <t>Reg.-Nr.</t>
  </si>
  <si>
    <t>Zentrum</t>
  </si>
  <si>
    <t>Einrichtung 1</t>
  </si>
  <si>
    <t>Bundesland</t>
  </si>
  <si>
    <t/>
  </si>
  <si>
    <t>Nordrhein-Westfalen</t>
  </si>
  <si>
    <t>Universitätsklinikum Ulm</t>
  </si>
  <si>
    <t>Baden-Württemberg</t>
  </si>
  <si>
    <t>Berlin</t>
  </si>
  <si>
    <t>Charité - Campus Mitte</t>
  </si>
  <si>
    <t>Bayern</t>
  </si>
  <si>
    <t>Klinikum Fulda gAG</t>
  </si>
  <si>
    <t>Hessen</t>
  </si>
  <si>
    <t>Sachsen</t>
  </si>
  <si>
    <t>Niedersachsen</t>
  </si>
  <si>
    <t>Klinikum St. Marien Amberg</t>
  </si>
  <si>
    <t>Klinikum Nürnberg</t>
  </si>
  <si>
    <t>Ostalb-Klinikum Aalen</t>
  </si>
  <si>
    <t>-----</t>
  </si>
  <si>
    <t>Rheinland-Pfalz</t>
  </si>
  <si>
    <t>Klinikum Worms</t>
  </si>
  <si>
    <t>Sachsen-Anhalt</t>
  </si>
  <si>
    <t>Saarland</t>
  </si>
  <si>
    <t>Klinikum Neumarkt</t>
  </si>
  <si>
    <t>Thüringen</t>
  </si>
  <si>
    <t>Hamburg</t>
  </si>
  <si>
    <t>Klinikum Landshut</t>
  </si>
  <si>
    <t>Elbe Klinikum Stade</t>
  </si>
  <si>
    <t>Hegau-Bodensee-Klinikum Singen</t>
  </si>
  <si>
    <t>Universitätsklinikum Freiburg</t>
  </si>
  <si>
    <t>Marienhospital Stuttgart</t>
  </si>
  <si>
    <t>Krankenhaus St. Marienwörth</t>
  </si>
  <si>
    <t>Bremen</t>
  </si>
  <si>
    <t>Klinikum Heidenheim</t>
  </si>
  <si>
    <t>Klinikum Memmingen</t>
  </si>
  <si>
    <t>Klinikum Ludwigsburg</t>
  </si>
  <si>
    <t>Krankenhaus Bietigheim</t>
  </si>
  <si>
    <t>Klinikum Dritter Orden München-Nymphenburg</t>
  </si>
  <si>
    <t>Universitätsmedizin Greifswald</t>
  </si>
  <si>
    <t>Mecklenburg-Vorpommern</t>
  </si>
  <si>
    <t>Krankenhaus Hetzelstift</t>
  </si>
  <si>
    <t>Asklepios Klinik Barmbek</t>
  </si>
  <si>
    <t>Schleswig-Holstein</t>
  </si>
  <si>
    <t>Brandenburg</t>
  </si>
  <si>
    <t>Evangelisches Waldkrankenhaus Spandau</t>
  </si>
  <si>
    <t>Hochtaunus-Kliniken Bad Homburg</t>
  </si>
  <si>
    <t>Krankenhaus Buchholz</t>
  </si>
  <si>
    <t>Sana Klinikum Lichtenberg</t>
  </si>
  <si>
    <t>Städtisches Klinikum Karlsruhe</t>
  </si>
  <si>
    <t>St. Marienhospital Vechta</t>
  </si>
  <si>
    <t>Sozialstiftung Bamberg Klinikum am Bruderwald</t>
  </si>
  <si>
    <t>Aarau</t>
  </si>
  <si>
    <t>Kantonsspital Aarau</t>
  </si>
  <si>
    <t>ANregiomed Klinikum Ansbach</t>
  </si>
  <si>
    <t>Bad Homburg</t>
  </si>
  <si>
    <t>Caritas-Krankenhaus Bad Mergentheim</t>
  </si>
  <si>
    <t>Basel</t>
  </si>
  <si>
    <t>Klinikum Bayreuth</t>
  </si>
  <si>
    <t>Bern</t>
  </si>
  <si>
    <t>Franziskus Hospital Bielefeld</t>
  </si>
  <si>
    <t>Sana Klinikum Borna</t>
  </si>
  <si>
    <t>Braunschweig</t>
  </si>
  <si>
    <t>Städtisches Klinikum Braunschweig</t>
  </si>
  <si>
    <t>DIAKO Ev. Diakonie-Krankenhaus</t>
  </si>
  <si>
    <t>Bremerhaven</t>
  </si>
  <si>
    <t>DONAUISAR Klinikum Deggendorf</t>
  </si>
  <si>
    <t>Städtisches Klinikum Dresden, Standort Friedrichstadt</t>
  </si>
  <si>
    <t>Marien Hospital Düsseldorf</t>
  </si>
  <si>
    <t>Klinikum Esslingen</t>
  </si>
  <si>
    <t>Friedrichshafen</t>
  </si>
  <si>
    <t>Klinikum Friedrichshafen</t>
  </si>
  <si>
    <t>SRH Wald-Klinikum Gera</t>
  </si>
  <si>
    <t>Klinik am Eichert Göppingen</t>
  </si>
  <si>
    <t>Göttingen</t>
  </si>
  <si>
    <t>Krankenhaus St. Elisabeth und St. Barbara Halle (Saale) GmbH</t>
  </si>
  <si>
    <t>Kath. Marienkrankenhaus Hamburg</t>
  </si>
  <si>
    <t>Klinikum Hanau</t>
  </si>
  <si>
    <t>Vinzenzkrankenhaus Hannover</t>
  </si>
  <si>
    <t>Klinikum Ingolstadt</t>
  </si>
  <si>
    <t>Klinikum Itzehoe</t>
  </si>
  <si>
    <t>Klinikum Kassel</t>
  </si>
  <si>
    <t>Klinikverbund Kempten-Oberallgäu Klinikum Kempten</t>
  </si>
  <si>
    <t>Koblenz</t>
  </si>
  <si>
    <t xml:space="preserve">Gemeinschaftsklinikum Mittelrhein, Kemperhof </t>
  </si>
  <si>
    <t>Lingen (Ems)</t>
  </si>
  <si>
    <t>Bonifatius Hospital</t>
  </si>
  <si>
    <t>Lübeck</t>
  </si>
  <si>
    <t>Universitätsklinikum Schleswig-Holstein, Campus Lübeck</t>
  </si>
  <si>
    <t>Klinikum der Stadt Ludwigshafen am Rhein gGmbH</t>
  </si>
  <si>
    <t>Städtisches Klinikum Lüneburg</t>
  </si>
  <si>
    <t>Klinikum Magdeburg</t>
  </si>
  <si>
    <t>Helios Klinikum Meiningen</t>
  </si>
  <si>
    <t>Neubrandenburg</t>
  </si>
  <si>
    <t>Dietrich-Bonhoeffer-Klinikum Neubrandenburg</t>
  </si>
  <si>
    <t>Neumünster</t>
  </si>
  <si>
    <t>Friedrich-Ebert-Krankenhaus Neumünster</t>
  </si>
  <si>
    <t>medius KLINIK NÜRTINGEN</t>
  </si>
  <si>
    <t>Klinikum Oldenburg</t>
  </si>
  <si>
    <t>Ostfildern</t>
  </si>
  <si>
    <t>medius KLINIK OSTFILDERN-RUIT</t>
  </si>
  <si>
    <t>HELIOS Klinikum Pforzheim</t>
  </si>
  <si>
    <t>RoMed Klinikum Rosenheim</t>
  </si>
  <si>
    <t>AGAPLESION DIAKONIEKLINIKUM ROTENBURG</t>
  </si>
  <si>
    <t>Saarbrücken</t>
  </si>
  <si>
    <t>CaritasKlinikum Saarbrücken St. Theresia</t>
  </si>
  <si>
    <t>Diakonie-Klinikum Schwäbisch Hall</t>
  </si>
  <si>
    <t>SRH Krankenhaus Sigmaringen</t>
  </si>
  <si>
    <t>Diakonissen-Stiftungs-Krankenhaus Speyer</t>
  </si>
  <si>
    <t>Klinikum St. Elisabeth Straubing</t>
  </si>
  <si>
    <t>Robert-Bosch-Krankenhaus</t>
  </si>
  <si>
    <t>Klinikum Traunstein/Kliniken Südostbayern AG</t>
  </si>
  <si>
    <t>Klinikum Mutterhaus der Borromäerinnen</t>
  </si>
  <si>
    <t>Schwarzwald-Baar Klinikum Villingen-Schwenningen</t>
  </si>
  <si>
    <t>Kliniken Nordoberpfalz, Standort Klinikum Weiden</t>
  </si>
  <si>
    <t>St. Josefs-Hospital Wiesbaden</t>
  </si>
  <si>
    <t>Winnenden</t>
  </si>
  <si>
    <t>Rems-Murr-Klinikum Winnenden</t>
  </si>
  <si>
    <t>Winterthur</t>
  </si>
  <si>
    <t>Kantonsspital Winterthur</t>
  </si>
  <si>
    <t>Marien Hospital Witten</t>
  </si>
  <si>
    <t>Wolfsburg</t>
  </si>
  <si>
    <t>Klinikum Wolfsburg</t>
  </si>
  <si>
    <t>Zürich</t>
  </si>
  <si>
    <t>UniversitätsSpital Zürich</t>
  </si>
  <si>
    <t>OnkoZert GmbH</t>
  </si>
  <si>
    <t>Gartenstraße 24</t>
  </si>
  <si>
    <t>D-89231 Neu-Ulm</t>
  </si>
  <si>
    <t>Antrag Senior-Mammaoperateur</t>
  </si>
  <si>
    <t>FAB-Z001 G</t>
  </si>
  <si>
    <t>Brustzentrum Stuttgart am Marienhospital</t>
  </si>
  <si>
    <t>FAB-Z003 G</t>
  </si>
  <si>
    <t>Brustzentrum Regio im Comprehensive Cancer Center (CCC) Marburg</t>
  </si>
  <si>
    <t>Universitätsklinikum Giessen und Marburg GmbH, Standort Marburg, Klinik für Gynäkologie</t>
  </si>
  <si>
    <t>FAB-Z005 G</t>
  </si>
  <si>
    <t>Brustkrebszentrum Bremen-Mitte</t>
  </si>
  <si>
    <t>Gesundheit Nord gGmbH, Standort Klinikum Bremen-Mitte</t>
  </si>
  <si>
    <t>FAB-Z006 G</t>
  </si>
  <si>
    <t>Oldenburger Brustzentrum</t>
  </si>
  <si>
    <t>Pius Hospital Oldenburg</t>
  </si>
  <si>
    <t>FAB-Z007-1 G</t>
  </si>
  <si>
    <t>Universitäts-Brustzentrum Tübingen</t>
  </si>
  <si>
    <t>FAB-Z007-3</t>
  </si>
  <si>
    <t>Freudenstadt</t>
  </si>
  <si>
    <t>Krankenhaus Freudenstadt</t>
  </si>
  <si>
    <t>FAB-Z008-1 G</t>
  </si>
  <si>
    <t>Brustzentrum Universitäts-Frauenklinik Heidelberg</t>
  </si>
  <si>
    <t>Heidelberg</t>
  </si>
  <si>
    <t>Universitätsklinikum Heidelberg</t>
  </si>
  <si>
    <t>FAB-Z008-2</t>
  </si>
  <si>
    <t>Krankenhaus Salem</t>
  </si>
  <si>
    <t>FAB-Z009 G</t>
  </si>
  <si>
    <t>Interdisziplinäres Brustzentrum der Universitätsfrauenklinik Ulm (IBZ)</t>
  </si>
  <si>
    <t>Interdisziplinäres Brustkrebszentrum der Charité (IBZ) im Charité Comprehensive Cancer Center</t>
  </si>
  <si>
    <t>Kooperatives Brustzentrum Klinikum Region Hannover</t>
  </si>
  <si>
    <t>FAB-Z012-2</t>
  </si>
  <si>
    <t>Klinikum Robert Koch Gehrden</t>
  </si>
  <si>
    <t>FAB-Z013</t>
  </si>
  <si>
    <t>Euregio-Brust-Zentrum St.-Antonius-Hospital</t>
  </si>
  <si>
    <t>Eschweiler</t>
  </si>
  <si>
    <t>St.-Antonius-Hospital Eschweiler</t>
  </si>
  <si>
    <t>FAB-Z014 G</t>
  </si>
  <si>
    <t>Interdisziplinäres Brustzentrum Mannheim</t>
  </si>
  <si>
    <t>FAB-Z015-1 G</t>
  </si>
  <si>
    <t>Kooperatives Brustzentrum Südostbayern</t>
  </si>
  <si>
    <t>FAB-Z015-2</t>
  </si>
  <si>
    <t>Ebersberg</t>
  </si>
  <si>
    <t>Kreisklinik Ebersberg</t>
  </si>
  <si>
    <t>FAB-Z016 G</t>
  </si>
  <si>
    <t>Brustzentrum Robert-Bosch-Krankenhaus</t>
  </si>
  <si>
    <t>FAB-Z017 G</t>
  </si>
  <si>
    <t>Brustzentrum Halle des Universitätsklinikums Halle (Saale)</t>
  </si>
  <si>
    <t>Universitäts-Klinikum Halle (Saale)</t>
  </si>
  <si>
    <t>Universitäres Brustkrebszentrum Mainz</t>
  </si>
  <si>
    <t>Klinik für Geburtshilfe und Frauengesundheit der Universitätsmedizin Mainz</t>
  </si>
  <si>
    <t>FAB-Z020 G</t>
  </si>
  <si>
    <t>Brustzentrum im Sana Klinikum Lichtenberg</t>
  </si>
  <si>
    <t>FAB-Z021 G</t>
  </si>
  <si>
    <t>Interdisziplinäres Brustzentrum der ALB FILS KLINIKEN</t>
  </si>
  <si>
    <t>FAB-Z022</t>
  </si>
  <si>
    <t>Kooperatives Brustzentrum Landshut</t>
  </si>
  <si>
    <t>Brustzentrum Saar Mitte</t>
  </si>
  <si>
    <t>FAB-Z024 G</t>
  </si>
  <si>
    <t>Brustzentrum am Universitätsklinikum Hamburg-Eppendorf</t>
  </si>
  <si>
    <t>Universitätsklinikum Hamburg-Eppendorf</t>
  </si>
  <si>
    <t>FAB-Z025-1</t>
  </si>
  <si>
    <t>Südthüringer Brustzentrum Suhl / Meiningen</t>
  </si>
  <si>
    <t>SRH Zentralklinikum Suhl</t>
  </si>
  <si>
    <t>FAB-Z025-2</t>
  </si>
  <si>
    <t>FAB-Z026 G</t>
  </si>
  <si>
    <t>Brustzentrum Klinikum Oldenburg</t>
  </si>
  <si>
    <t>Klinikum Sindelfingen-Böblingen; Kliniken Böblingen</t>
  </si>
  <si>
    <t>FAB-Z028-1</t>
  </si>
  <si>
    <t>Brustzentrum Südbaden</t>
  </si>
  <si>
    <t>Evangelisches Diakoniekrankenhaus</t>
  </si>
  <si>
    <t>FAB-Z028-2</t>
  </si>
  <si>
    <t>Emmendingen</t>
  </si>
  <si>
    <t>Kreiskrankenhaus Emmendingen</t>
  </si>
  <si>
    <t>FAB-Z029 G</t>
  </si>
  <si>
    <t>Brustzentrum Städtisches Klinikum Karlsruhe</t>
  </si>
  <si>
    <t>FAB-Z030-1</t>
  </si>
  <si>
    <t>Brustzentrum Chemnitz</t>
  </si>
  <si>
    <t>FAB-Z030-2</t>
  </si>
  <si>
    <t>Mittweida</t>
  </si>
  <si>
    <t>Landkreis Mittweida Krankenhaus</t>
  </si>
  <si>
    <t>Brustzentrum Eggenfelden</t>
  </si>
  <si>
    <t>Eggenfelden</t>
  </si>
  <si>
    <t>Rottal-Inn Kliniken Standort Eggenfelden</t>
  </si>
  <si>
    <t>FAB-Z034</t>
  </si>
  <si>
    <t>Brustzentrum Sana Klinikum Hameln-Pyrmont</t>
  </si>
  <si>
    <t>Hameln</t>
  </si>
  <si>
    <t>Sana Klinikum Hameln-Pyrmont</t>
  </si>
  <si>
    <t>FAB-Z035</t>
  </si>
  <si>
    <t>Mammazentrum Ostsachsen</t>
  </si>
  <si>
    <t>Görlitz</t>
  </si>
  <si>
    <t>Städtisches Klinikum Görlitz</t>
  </si>
  <si>
    <t>FAB-Z036 G</t>
  </si>
  <si>
    <t>Brustzentrum im St. Josefs-Hospital Wiesbaden</t>
  </si>
  <si>
    <t>FAB-Z037</t>
  </si>
  <si>
    <t>Brustkrebszentrum im DIAKO Bremen</t>
  </si>
  <si>
    <t>FAB-Z038 G</t>
  </si>
  <si>
    <t>Brustzentrum Offenburg</t>
  </si>
  <si>
    <t>Brustzentrum Nürtingen Ruit</t>
  </si>
  <si>
    <t>FAB-Z039-2</t>
  </si>
  <si>
    <t>FAB-Z040</t>
  </si>
  <si>
    <t>Brustzentrum Heilbronn - Franken</t>
  </si>
  <si>
    <t>FAB-Z043 G</t>
  </si>
  <si>
    <t>Brustzentrum Klinikum Fürth</t>
  </si>
  <si>
    <t>Asklepios Brustzentrum Hamburg</t>
  </si>
  <si>
    <t>FAB-Z045 G</t>
  </si>
  <si>
    <t>Kooperatives Brustzentrum Wiesbaden</t>
  </si>
  <si>
    <t>Helios Dr. Horst Schmidt Kliniken Wiesbaden</t>
  </si>
  <si>
    <t>FAB-Z047</t>
  </si>
  <si>
    <t>Helios Brustzentrum Gifhorn</t>
  </si>
  <si>
    <t>Helios Klinikum Gifhorn</t>
  </si>
  <si>
    <t>FAB-Z048 G</t>
  </si>
  <si>
    <t>Universitäts-Brustzentrum Franken</t>
  </si>
  <si>
    <t>FAB-Z049</t>
  </si>
  <si>
    <t>Brustkompetenzzentrum Ketteler Krankenhaus</t>
  </si>
  <si>
    <t>Ketteler Krankenhaus Offenbach</t>
  </si>
  <si>
    <t>FAB-Z050 G</t>
  </si>
  <si>
    <t>FAB-Z051</t>
  </si>
  <si>
    <t>Brustzentrum Weißenfels</t>
  </si>
  <si>
    <t>FAB-Z052 G</t>
  </si>
  <si>
    <t>IBZ - Interdisziplinäres Brustzentrum am Klinikum Kassel</t>
  </si>
  <si>
    <t>FAB-Z053 G</t>
  </si>
  <si>
    <t>Brustzentrum Schwäbisch Gmünd</t>
  </si>
  <si>
    <t>Stauferklinikum Schwäbisch Gmünd Frauenklinik</t>
  </si>
  <si>
    <t>FAB-Z054</t>
  </si>
  <si>
    <t>abc AalenBrustCentrum</t>
  </si>
  <si>
    <t>FAB-Z057 G</t>
  </si>
  <si>
    <t>Brustzentrum Amberg</t>
  </si>
  <si>
    <t>FAB-Z058</t>
  </si>
  <si>
    <t>Brustzentrum St. Joseph-Stift Bremen</t>
  </si>
  <si>
    <t>Krankenhaus St. Joseph-Stift Bremen</t>
  </si>
  <si>
    <t>FAB-Z059 G</t>
  </si>
  <si>
    <t>Interdisziplinäres Brustzentrum der Universitätsmedizin Greifswald</t>
  </si>
  <si>
    <t>FAB-Z060-1 G</t>
  </si>
  <si>
    <t>Brustzentrum Villingen-Schwenningen / Tuttlingen</t>
  </si>
  <si>
    <t>FAB-Z060-2</t>
  </si>
  <si>
    <t>Tuttlingen</t>
  </si>
  <si>
    <t>Klinikum Landkreis Tuttlingen</t>
  </si>
  <si>
    <t>FAB-Z061</t>
  </si>
  <si>
    <t>Brustzentrum Bremerhaven</t>
  </si>
  <si>
    <t>Klinikum Bremerhaven - Reinkenheide</t>
  </si>
  <si>
    <t>FAB-Z062-1 G</t>
  </si>
  <si>
    <t>Kooperatives Brustzentrum der ViDia Christliche Kliniken Karlsruhe</t>
  </si>
  <si>
    <t>FAB-Z062-2</t>
  </si>
  <si>
    <t>Brustzentrum Halle</t>
  </si>
  <si>
    <t>FAB-Z064-1 G</t>
  </si>
  <si>
    <t>Universitätsklinikum Carl Gustav Carus</t>
  </si>
  <si>
    <t>FAB-Z064-2</t>
  </si>
  <si>
    <t>FAB-Z064-3</t>
  </si>
  <si>
    <t>KRANKENHAUS ST. JOSEPH-STIFT DRESDEN</t>
  </si>
  <si>
    <t>FAB-Z064-4</t>
  </si>
  <si>
    <t>Radebeul</t>
  </si>
  <si>
    <t>ELBLANDKLINIKUM Radebeul</t>
  </si>
  <si>
    <t>FAB-Z065</t>
  </si>
  <si>
    <t>Brustzentrum Franziskus Hospital Bielefeld</t>
  </si>
  <si>
    <t>FAB-Z067 G</t>
  </si>
  <si>
    <t>Brustzentrum Frankfurter Diakonie-Kliniken</t>
  </si>
  <si>
    <t>Agaplesion Markus-Krankenhaus Frankfurt</t>
  </si>
  <si>
    <t>FAB-Z069 G</t>
  </si>
  <si>
    <t>Universitäts-Brustzentrum am Universitätsklinikum des Saarlandes</t>
  </si>
  <si>
    <t>Homburg</t>
  </si>
  <si>
    <t>Universitätsklinikum des Saarlandes</t>
  </si>
  <si>
    <t>FAB-Z070 G</t>
  </si>
  <si>
    <t xml:space="preserve">Interdisziplinäres Brustzentrum Kempten/Allgäu </t>
  </si>
  <si>
    <t>FAB-Z071-1 G</t>
  </si>
  <si>
    <t>Brustzentrum Oberschwaben</t>
  </si>
  <si>
    <t>FAB-Z071-2</t>
  </si>
  <si>
    <t>Wangen im Allgäu</t>
  </si>
  <si>
    <t>FAB-Z072</t>
  </si>
  <si>
    <t>Stralsund</t>
  </si>
  <si>
    <t>FAB-Z074</t>
  </si>
  <si>
    <t>Bruchsaler Brustzentrum</t>
  </si>
  <si>
    <t>Frauenklinik Fürst-Stirum-Klinik Bruchsal</t>
  </si>
  <si>
    <t>Brustzentrum Trier</t>
  </si>
  <si>
    <t>FAB-Z077 G</t>
  </si>
  <si>
    <t>Brustzentrum Weiden - Marktredwitz</t>
  </si>
  <si>
    <t>FAB-Z078-2</t>
  </si>
  <si>
    <t>Marktredwitz</t>
  </si>
  <si>
    <t>Klinikum Fichtelgebirge Marktredwitz</t>
  </si>
  <si>
    <t>FAB-Z079</t>
  </si>
  <si>
    <t>Brustkrebszentrum am St. Bernward Krankenhaus Hildesheim</t>
  </si>
  <si>
    <t>St. Bernward-Krankenhaus</t>
  </si>
  <si>
    <t>FAB-Z083 G</t>
  </si>
  <si>
    <t>Universitäres Brustkrebszentrum Regensburg</t>
  </si>
  <si>
    <t>Klinik für Frauenheilkunde und Geburtshilfe Lehrstuhl der Universität Regensburg am Caritas-Krankenhaus St. Josef</t>
  </si>
  <si>
    <t>FAB-Z084 G</t>
  </si>
  <si>
    <t>Brustzentrum Reutlingen</t>
  </si>
  <si>
    <t xml:space="preserve">Klinikum am Steinenberg, Kreiskliniken Reutlingen </t>
  </si>
  <si>
    <t>FAB-Z085 G</t>
  </si>
  <si>
    <t>Brustzentrum Hohenlohe</t>
  </si>
  <si>
    <t>Ebersbach-Neugersdorf</t>
  </si>
  <si>
    <t>Klinikum Oberlausitzer Bergland</t>
  </si>
  <si>
    <t>FAB-Z087-1</t>
  </si>
  <si>
    <t>Holsteinisches Brustzentrum</t>
  </si>
  <si>
    <t>FAB-Z087-2</t>
  </si>
  <si>
    <t xml:space="preserve">Holsteinisches Brustzentrum </t>
  </si>
  <si>
    <t>FAB-Z087-3</t>
  </si>
  <si>
    <t>FAB-Z087-4</t>
  </si>
  <si>
    <t>FAB-Z088 G</t>
  </si>
  <si>
    <t>Brustzentrum im Evangelischen Waldkrankenhaus Spandau</t>
  </si>
  <si>
    <t>FAB-Z089</t>
  </si>
  <si>
    <t>Brustzentrum Ammerland-Klinik</t>
  </si>
  <si>
    <t>FAB-Z090</t>
  </si>
  <si>
    <t>Brustzentrum Mittelbaden</t>
  </si>
  <si>
    <t>FAB-Z091 G</t>
  </si>
  <si>
    <t>Interdisziplinäres Brustzentrum Braunschweig</t>
  </si>
  <si>
    <t>FAB-Z092 G</t>
  </si>
  <si>
    <t>Brustzentrum Augsburg</t>
  </si>
  <si>
    <t>FAB-Z093</t>
  </si>
  <si>
    <t>Brustzentrum am Dietrich-Bonhoeffer-Klinikum</t>
  </si>
  <si>
    <t>FAB-Z094</t>
  </si>
  <si>
    <t>Brustzentrum Asklepios Harzkliniken Goslar</t>
  </si>
  <si>
    <t>Goslar</t>
  </si>
  <si>
    <t>Asklepios Harzkliniken</t>
  </si>
  <si>
    <t>FAB-Z095</t>
  </si>
  <si>
    <t>Brustkrebszentrum Memmingen - Allgäu</t>
  </si>
  <si>
    <t>Regio Klinikum Pinneberg</t>
  </si>
  <si>
    <t>FAB-Z097</t>
  </si>
  <si>
    <t>Brustzentrum Dachau</t>
  </si>
  <si>
    <t>Frauenklinik im Helios Amper-Klinikum Dachau</t>
  </si>
  <si>
    <t>Brustzentrum Ludwigsburg-Bietigheim</t>
  </si>
  <si>
    <t>FAB-Z098-2</t>
  </si>
  <si>
    <t>FAB-Z099 G</t>
  </si>
  <si>
    <t>Interdisziplinäres Brustzentrum Klinikum Nürnberg</t>
  </si>
  <si>
    <t>FAB-Z100</t>
  </si>
  <si>
    <t>Brustzentrum Klinikum Hildesheim</t>
  </si>
  <si>
    <t>FAB-Z101 G</t>
  </si>
  <si>
    <t>Interdisziplinäres Brustzentrum Jena</t>
  </si>
  <si>
    <t>Jena</t>
  </si>
  <si>
    <t>Universitätsklinikum Jena</t>
  </si>
  <si>
    <t>FAB-Z102 G</t>
  </si>
  <si>
    <t>Brustzentrum Sana Klinikum Offenbach</t>
  </si>
  <si>
    <t>Sana Klinikum Offenbach</t>
  </si>
  <si>
    <t>Brustzentrum Klinikum Bayreuth</t>
  </si>
  <si>
    <t>FAB-Z104</t>
  </si>
  <si>
    <t>Brustzentrum St. Elisabeth-Krankenhaus Leipzig</t>
  </si>
  <si>
    <t>St. Elisabeth-Krankenhaus Leipzig</t>
  </si>
  <si>
    <t>FAB-Z105-1</t>
  </si>
  <si>
    <t>Brustzentrum Altmark</t>
  </si>
  <si>
    <t>FAB-Z105-2</t>
  </si>
  <si>
    <t>Salzwedel (Hansestadt)</t>
  </si>
  <si>
    <t>Altmark-Klinikum</t>
  </si>
  <si>
    <t>FAB-Z106-1</t>
  </si>
  <si>
    <t>Brustkrebszentrum Diakovere Henriettenstift und Friederikenstift Hannover</t>
  </si>
  <si>
    <t>FAB-Z106-2 G</t>
  </si>
  <si>
    <t>Diakoniekrankenhaus Friederikenstift</t>
  </si>
  <si>
    <t>Brustzentrum Ostthüringen</t>
  </si>
  <si>
    <t>FAB-Z108</t>
  </si>
  <si>
    <t>Brustzentrum Vogtland</t>
  </si>
  <si>
    <t>Rodewisch</t>
  </si>
  <si>
    <t>Klinikum Obergöltzsch Rodewisch</t>
  </si>
  <si>
    <t>FAB-Z109 G</t>
  </si>
  <si>
    <t>Brustzentrum Ingolstadt</t>
  </si>
  <si>
    <t>FAB-Z110-1</t>
  </si>
  <si>
    <t>Brustzentrum Neckar-Donau</t>
  </si>
  <si>
    <t>HELIOS Klinik Rottweil</t>
  </si>
  <si>
    <t>FAB-Z110-2</t>
  </si>
  <si>
    <t>FAB-Z111 G</t>
  </si>
  <si>
    <t>Brustkrebszentrum am Universitätsklinikum Leipzig</t>
  </si>
  <si>
    <t>Universitätsklinikum Leipzig</t>
  </si>
  <si>
    <t>Brustkrebszentrum Saarlouis am DRK Krankenhaus</t>
  </si>
  <si>
    <t>Saarlouis</t>
  </si>
  <si>
    <t>Krankenhaus vom Deutschen Roten Kreuz Saarlouis</t>
  </si>
  <si>
    <t>FAB-Z113</t>
  </si>
  <si>
    <t>Brustzentrum HELIOS Klinikum Pforzheim</t>
  </si>
  <si>
    <t>FAB-Z114 G</t>
  </si>
  <si>
    <t>Brustzentrum Schweinfurt-Mainfranken</t>
  </si>
  <si>
    <t>Leopoldina-Krankenhaus der Stadt Schweinfurt</t>
  </si>
  <si>
    <t>FAB-Z115-1</t>
  </si>
  <si>
    <t>Nordwestsächsisches Brustzentrum Leipzig</t>
  </si>
  <si>
    <t>Klinikum St. Georg</t>
  </si>
  <si>
    <t>FAB-Z115-2</t>
  </si>
  <si>
    <t>Brustzentrum Dresden</t>
  </si>
  <si>
    <t>FAB-Z116-2</t>
  </si>
  <si>
    <t>Städtisches Klinikum Dresden, Standort Neustadt/Trachau</t>
  </si>
  <si>
    <t>FAB-Z117 G</t>
  </si>
  <si>
    <t>Brustzentrum Neumarkt</t>
  </si>
  <si>
    <t>FAB-Z118 G</t>
  </si>
  <si>
    <t>Ordensklinikum Linz Barmherzige Schwestern</t>
  </si>
  <si>
    <t>FAB-Z119</t>
  </si>
  <si>
    <t>Brustzentrum Westend</t>
  </si>
  <si>
    <t>FAB-Z120</t>
  </si>
  <si>
    <t>Brustzentrum Vinzenzkrankenhaus Hannover</t>
  </si>
  <si>
    <t>FAB-Z121 G</t>
  </si>
  <si>
    <t>Brustzentrum Luzern</t>
  </si>
  <si>
    <t>FAB-Z122 G</t>
  </si>
  <si>
    <t>Universitäres Brustzentrum Würzburg</t>
  </si>
  <si>
    <t>Universitätsfrauenklinik Würzburg</t>
  </si>
  <si>
    <t>FAB-Z123 G</t>
  </si>
  <si>
    <t>Frauenklinik rechts der Isar der TU München</t>
  </si>
  <si>
    <t>FAB-Z124</t>
  </si>
  <si>
    <t>Brustzentrum Ludwigshafen</t>
  </si>
  <si>
    <t>FAB-Z126-1</t>
  </si>
  <si>
    <t>Brustzentrum Donau-Riß</t>
  </si>
  <si>
    <t>FAB-Z126-2</t>
  </si>
  <si>
    <t>Ehingen (Donau)</t>
  </si>
  <si>
    <t>FAB-Z127</t>
  </si>
  <si>
    <t>Interdisziplinäres Brustkrebszentrum am Diakonie-Klinikum Stuttgart</t>
  </si>
  <si>
    <t>Diakonie-Klinikum Stuttgart</t>
  </si>
  <si>
    <t>FAB-Z128 G</t>
  </si>
  <si>
    <t>Brustzentrum Klinikum Stuttgart/Frauenklinik</t>
  </si>
  <si>
    <t>Klinikum Stuttgart, Olgahospital, Frauenklinik</t>
  </si>
  <si>
    <t>FAB-Z129 G</t>
  </si>
  <si>
    <t>FAB-Z130 G</t>
  </si>
  <si>
    <t>Interdisziplinäres Brustzentrum Berlin Buch</t>
  </si>
  <si>
    <t>Helios Klinikum Berlin-Buch</t>
  </si>
  <si>
    <t>FAB-Z131</t>
  </si>
  <si>
    <t>FAB-Z132-1</t>
  </si>
  <si>
    <t>FAB-Z132-2</t>
  </si>
  <si>
    <t>FAB-Z133</t>
  </si>
  <si>
    <t>Brustzentrum Kassel</t>
  </si>
  <si>
    <t>Elisabeth-Krankenhaus</t>
  </si>
  <si>
    <t>FAB-Z134-1</t>
  </si>
  <si>
    <t>Brustzentrum Bodensee</t>
  </si>
  <si>
    <t>Konstanz</t>
  </si>
  <si>
    <t>Klinikum Konstanz</t>
  </si>
  <si>
    <t>FAB-Z134-2</t>
  </si>
  <si>
    <t>FAB-Z135</t>
  </si>
  <si>
    <t>Brustkrebszentrum Missio Würzburg</t>
  </si>
  <si>
    <t>FAB-Z136 G</t>
  </si>
  <si>
    <t>Brustzentrum Worms</t>
  </si>
  <si>
    <t>FAB-Z137-1</t>
  </si>
  <si>
    <t>Brustgesundheitszentrum Brixen - Meran Partner der Universitätsklinik Innsbruck</t>
  </si>
  <si>
    <t>Meran</t>
  </si>
  <si>
    <t>Schwerpunktkrankenhaus Meran</t>
  </si>
  <si>
    <t>FAB-Z137-2</t>
  </si>
  <si>
    <t>Brixen</t>
  </si>
  <si>
    <t>Schwerpunktkrankenhaus Brixen</t>
  </si>
  <si>
    <t>FAB-Z138</t>
  </si>
  <si>
    <t>Brustzentrum Krankenhaus St. Marienstift Magdeburg</t>
  </si>
  <si>
    <t>Krankenhaus St. Marienstift Magdeburg</t>
  </si>
  <si>
    <t>FAB-Z140-1 G</t>
  </si>
  <si>
    <t>Brustzentrum Traunstein - Bad Reichenhall</t>
  </si>
  <si>
    <t>FAB-Z140-2</t>
  </si>
  <si>
    <t>Bad Reichenhall</t>
  </si>
  <si>
    <t>Kreisklinik Bad Reichenhall</t>
  </si>
  <si>
    <t>FAB-Z141 G</t>
  </si>
  <si>
    <t>Klinikum Aschaffenburg - Alzenau gemeinnützige GmbH Standort AB</t>
  </si>
  <si>
    <t>FAB-Z142 G</t>
  </si>
  <si>
    <t>Brustzentrum der Medizinischen Hochschule Hannover</t>
  </si>
  <si>
    <t>Klinik für Frauenheilkunde und Geburtshilfe</t>
  </si>
  <si>
    <t>Brustzentrum am Klinikum Magdeburg</t>
  </si>
  <si>
    <t>FAB-Z144 G</t>
  </si>
  <si>
    <t>Brustzentrum Starnberg</t>
  </si>
  <si>
    <t>Starnberg</t>
  </si>
  <si>
    <t>Klinikum Starnberg (Klinik für Frauenheilkunde und Geburtshilfe)</t>
  </si>
  <si>
    <t>FAB-Z145</t>
  </si>
  <si>
    <t>Brustzentrum Schaumburg</t>
  </si>
  <si>
    <t>Obernkirchen</t>
  </si>
  <si>
    <t>AGAPLESION EV. KLINIKUM SCHAUMBURG</t>
  </si>
  <si>
    <t>FAB-Z146 G</t>
  </si>
  <si>
    <t>Brustzentrum Helios Kliniken Schwerin</t>
  </si>
  <si>
    <t>Helios Kliniken Schwerin</t>
  </si>
  <si>
    <t>FAB-Z147 G</t>
  </si>
  <si>
    <t>Brustzentrum Klinikum Hanau</t>
  </si>
  <si>
    <t>FAB-Z149 G</t>
  </si>
  <si>
    <t>Brustzentrum Wolfsburg</t>
  </si>
  <si>
    <t>FAB-Z150 G</t>
  </si>
  <si>
    <t>Brustzentrum Bamberg</t>
  </si>
  <si>
    <t>Brustzentrum Coburg</t>
  </si>
  <si>
    <t>Neuwied</t>
  </si>
  <si>
    <t>Marienhaus Klinikum St. Elisabeth Neuwied</t>
  </si>
  <si>
    <t>FAB-Z153 G</t>
  </si>
  <si>
    <t>Brustzentrum AGAPLESION DIAKONIEKLINIKUM HAMBURG</t>
  </si>
  <si>
    <t>AGAPLESION DIAKONIEKLINIKUM HAMBURG</t>
  </si>
  <si>
    <t>Sömmerda</t>
  </si>
  <si>
    <t>FAB-Z157</t>
  </si>
  <si>
    <t>Helios Mariahilf Klinik</t>
  </si>
  <si>
    <t>FAB-Z159-1</t>
  </si>
  <si>
    <t>Brustzentrum Stade-Buxtehude</t>
  </si>
  <si>
    <t>FAB-Z159-2</t>
  </si>
  <si>
    <t>Buxtehude</t>
  </si>
  <si>
    <t>Elbe Klinikum Buxtehude</t>
  </si>
  <si>
    <t>FAB-Z160</t>
  </si>
  <si>
    <t>Brustzentrum Osnabrück</t>
  </si>
  <si>
    <t>Brustzentrum St. Vincenz-Krankenhaus Limburg</t>
  </si>
  <si>
    <t>Limburg an der Lahn</t>
  </si>
  <si>
    <t>FAB-Z162 G</t>
  </si>
  <si>
    <t>Brustzentrum Westmittelfranken</t>
  </si>
  <si>
    <t>FAB-Z163 G</t>
  </si>
  <si>
    <t>FAB-Z164 G</t>
  </si>
  <si>
    <t>Brustzentrum Universitäts-Frauenklinik Frankfurt</t>
  </si>
  <si>
    <t>FAB-Z166 G</t>
  </si>
  <si>
    <t>Brust-Zentrum Kiel</t>
  </si>
  <si>
    <t>Universitätsklinikum Schleswig-Holstein Campus Kiel</t>
  </si>
  <si>
    <t>FAB-Z167 G</t>
  </si>
  <si>
    <t>Interdisziplinäres Brustzentrum Düsseldorf</t>
  </si>
  <si>
    <t>FAB-Z168</t>
  </si>
  <si>
    <t>Brustzentrum Nordhausen</t>
  </si>
  <si>
    <t>FAB-Z169</t>
  </si>
  <si>
    <t>FAB-Z170</t>
  </si>
  <si>
    <t>Brustzentrum Heidenheim</t>
  </si>
  <si>
    <t>FAB-Z171 G</t>
  </si>
  <si>
    <t>Brustzentrum Marienhospital Bottrop</t>
  </si>
  <si>
    <t>Marienhospital Bottrop</t>
  </si>
  <si>
    <t>FAB-Z172 G</t>
  </si>
  <si>
    <t>FAB-Z174</t>
  </si>
  <si>
    <t>Brustzentrum Lüneburg</t>
  </si>
  <si>
    <t>FAB-Z177</t>
  </si>
  <si>
    <t>Brustkrebszentrum DRK Krankenhaus Chemnitz-Rabenstein</t>
  </si>
  <si>
    <t>DRK Krankenhaus Chemnitz-Rabenstein</t>
  </si>
  <si>
    <t>FAB-Z178 G</t>
  </si>
  <si>
    <t>Brustkrebszentrum der Universitätsmedizin Göttingen</t>
  </si>
  <si>
    <t>Universitätsklinikum Göttingen</t>
  </si>
  <si>
    <t>FAB-Z179</t>
  </si>
  <si>
    <t>FAB-Z180 G</t>
  </si>
  <si>
    <t>Brustzentrum am Marienkrankenhaus Hamburg</t>
  </si>
  <si>
    <t>FAB-Z181</t>
  </si>
  <si>
    <t>Brustzentrum Harz</t>
  </si>
  <si>
    <t>Wernigerode</t>
  </si>
  <si>
    <t>Harzklinikum Dorothea Christiane Erxleben</t>
  </si>
  <si>
    <t>FAB-Z183</t>
  </si>
  <si>
    <t>Brustzentrum im Marienhof Katholisches Klinikum Koblenz - Montabaur</t>
  </si>
  <si>
    <t>FAB-Z184</t>
  </si>
  <si>
    <t>Brustzentrum Neustadt an der Weinstraße</t>
  </si>
  <si>
    <t>Interdisziplinäres Brustzentrum Kantonsspital Baden</t>
  </si>
  <si>
    <t>Kantonsspital Baden Frauenklinik</t>
  </si>
  <si>
    <t>FAB-Z186</t>
  </si>
  <si>
    <t>Brustzentrum am St. Marienhospital Vechta</t>
  </si>
  <si>
    <t>FAB-Z187</t>
  </si>
  <si>
    <t>Brustzentrum Weinheim</t>
  </si>
  <si>
    <t>Weinheim</t>
  </si>
  <si>
    <t>GRN-Klinik Weinheim</t>
  </si>
  <si>
    <t>FAB-Z188 G</t>
  </si>
  <si>
    <t>Brustzentrum Klinikum Dritter Orden München-Nymphenburg</t>
  </si>
  <si>
    <t>Vivantes Brustzentrum</t>
  </si>
  <si>
    <t>Vivantes Klinikum Am Urban</t>
  </si>
  <si>
    <t>FAB-Z191-1</t>
  </si>
  <si>
    <t>Kooperatives Brustzentrum Lingen-Nordhorn</t>
  </si>
  <si>
    <t>FAB-Z191-2</t>
  </si>
  <si>
    <t>Nordhorn</t>
  </si>
  <si>
    <t>Euregio-Klinik Albert-Schweitzer-Straße</t>
  </si>
  <si>
    <t>Krankenhaus Waldfriede</t>
  </si>
  <si>
    <t>FAB-Z193 G</t>
  </si>
  <si>
    <t>Brustzentrum Speyer</t>
  </si>
  <si>
    <t>FAB-Z194-1</t>
  </si>
  <si>
    <t>Brustzentrum Kemperhof Koblenz &amp; St. Elisabeth Mayen</t>
  </si>
  <si>
    <t>FAB-Z194-2</t>
  </si>
  <si>
    <t>Mayen</t>
  </si>
  <si>
    <t>Gemeinschaftsklinikum Mittelrhein, St. Elisabeth Mayen</t>
  </si>
  <si>
    <t>FAB-Z198</t>
  </si>
  <si>
    <t>Brustzentrum Josefinum Augsburg - QBA</t>
  </si>
  <si>
    <t>JOSEFINUM Augsburg</t>
  </si>
  <si>
    <t>Brustzentrum Donauwörth</t>
  </si>
  <si>
    <t>Donau-Ries-Klinik Donauwörth</t>
  </si>
  <si>
    <t>Brustkrebszentrum Potsdam</t>
  </si>
  <si>
    <t xml:space="preserve">Klinikum Ernst von Bergmann </t>
  </si>
  <si>
    <t>FAB-Z203 G</t>
  </si>
  <si>
    <t>Brustzentrum Bad Nauheim</t>
  </si>
  <si>
    <t>Bad Nauheim</t>
  </si>
  <si>
    <t>Hochwaldkrankenhaus Bad Nauheim</t>
  </si>
  <si>
    <t>FAB-Z204</t>
  </si>
  <si>
    <t>Brustzentrum Tauber-Franken</t>
  </si>
  <si>
    <t>FAB-Z205-1</t>
  </si>
  <si>
    <t>Brustzentrum Buchholz-Winsen</t>
  </si>
  <si>
    <t>FAB-Z205-2</t>
  </si>
  <si>
    <t>Krankenhaus Winsen</t>
  </si>
  <si>
    <t>FAB-Z207</t>
  </si>
  <si>
    <t>Brustzentrum am AGAPLESION DIAKONIEKLINIKUM ROTENBURG</t>
  </si>
  <si>
    <t>FAB-Z209</t>
  </si>
  <si>
    <t>Brustzentrum Kiel-Mitte an der Park-Klinik</t>
  </si>
  <si>
    <t>Park-Klinik</t>
  </si>
  <si>
    <t>FAB-Z210</t>
  </si>
  <si>
    <t>Brustzentrum Ostholstein - Standort Eutin</t>
  </si>
  <si>
    <t>Eutin</t>
  </si>
  <si>
    <t>FAB-Z211 G</t>
  </si>
  <si>
    <t>Brustzentrum DIAKO Flensburg</t>
  </si>
  <si>
    <t>FAB-Z212 G</t>
  </si>
  <si>
    <t>FAB-Z213</t>
  </si>
  <si>
    <t>Brustkrebszentrum Nahe - Krankenhaus St. Marienwörth</t>
  </si>
  <si>
    <t>FAB-Z214 G</t>
  </si>
  <si>
    <t>Brustkrebszentrum Lahn-Dill, Wetzlar</t>
  </si>
  <si>
    <t>Klinikum Wetzlar</t>
  </si>
  <si>
    <t>FAB-Z215</t>
  </si>
  <si>
    <t>Brustzentrum Kaiserslautern</t>
  </si>
  <si>
    <t>Westpfalz-Klinikum</t>
  </si>
  <si>
    <t>FAB-Z219 G</t>
  </si>
  <si>
    <t>Brustkompetenzzentrum am Klinikzentrum Linz</t>
  </si>
  <si>
    <t>Kepler Universitätsklinikum</t>
  </si>
  <si>
    <t>FAB-Z220</t>
  </si>
  <si>
    <t>Brustkrebszentrum Landshut-Achdorf</t>
  </si>
  <si>
    <t>Frauenklinik des Krankenhauses Landshut-Achdorf</t>
  </si>
  <si>
    <t>FAB-Z222</t>
  </si>
  <si>
    <t>Brustkrebszentrum Kulmbach</t>
  </si>
  <si>
    <t>FAB-Z223</t>
  </si>
  <si>
    <t>Brustkrebszentrum Herdecke</t>
  </si>
  <si>
    <t>Herdecke</t>
  </si>
  <si>
    <t>Gemeinschaftskrankenhaus Herdecke</t>
  </si>
  <si>
    <t>FAB-Z224 G</t>
  </si>
  <si>
    <t>Brustkrebszentrum Witten - Ennepe Ruhr Kreis</t>
  </si>
  <si>
    <t>Brustkrebszentrum Neuruppin | Nordbrandenburg</t>
  </si>
  <si>
    <t>FAB-Z227</t>
  </si>
  <si>
    <t>Brustzentrum Werdau - Südwestsachsen</t>
  </si>
  <si>
    <t>Pleißental-Klinik Werdau</t>
  </si>
  <si>
    <t>FAB-Z229 G</t>
  </si>
  <si>
    <t>Universitäres Brustkrebszentrum Inselspital Bern</t>
  </si>
  <si>
    <t>Inselspital Bern</t>
  </si>
  <si>
    <t>FAB-Z230 G</t>
  </si>
  <si>
    <t>Südhessisches Brustzentrum Darmstadt</t>
  </si>
  <si>
    <t>Klinikum Darmstadt</t>
  </si>
  <si>
    <t>FAB-Z231 G</t>
  </si>
  <si>
    <t>Brustzentrum am Cancer Center UniversitätsSpital Zürich</t>
  </si>
  <si>
    <t>Brustkrebszentrum der Park-Klinik Weißensee, Berlin</t>
  </si>
  <si>
    <t>Park-Klinik Weißensee, Berlin</t>
  </si>
  <si>
    <t>FAB-Z233</t>
  </si>
  <si>
    <t>Brustkrebszentrum Bochum | Herne</t>
  </si>
  <si>
    <t>St. Anna Hospital Herne</t>
  </si>
  <si>
    <t>FAB-Z234 G</t>
  </si>
  <si>
    <t>Brustkrebszentrum am Westdeutschen Tumorzentrum - Universitätsmedizin Essen</t>
  </si>
  <si>
    <t>Universitätsklinikum Essen</t>
  </si>
  <si>
    <t>FAB-Z235</t>
  </si>
  <si>
    <t>Brustzentrum Celle</t>
  </si>
  <si>
    <t>Allgemeines Krankenhaus Celle</t>
  </si>
  <si>
    <t>FAB-Z236 G</t>
  </si>
  <si>
    <t>Brustkrebszentrum Bad Homburg Hochtaunus-Kliniken</t>
  </si>
  <si>
    <t>FAB-Z237 G</t>
  </si>
  <si>
    <t>Brustkrebszentrum Frankfurt - Höchst</t>
  </si>
  <si>
    <t>FAB-Z238 G</t>
  </si>
  <si>
    <t>Brustkrebszentrum Martin-Luther-Krankenhaus Berlin</t>
  </si>
  <si>
    <t>Martin-Luther-Krankenhaus Berlin</t>
  </si>
  <si>
    <t>FAB-Z239</t>
  </si>
  <si>
    <t>Brustkrebszentrum Oberhavel</t>
  </si>
  <si>
    <t>Oranienburg</t>
  </si>
  <si>
    <t>Oberhavel Kliniken, Klinik Oranienburg</t>
  </si>
  <si>
    <t>Brustzentrum Siloah St.Trudpert Klinikum Pforzheim</t>
  </si>
  <si>
    <t>Siloah St. Trudpert-Klinikum</t>
  </si>
  <si>
    <t>FAB-Z241 G</t>
  </si>
  <si>
    <t>Universitäts-Brustzentrum Rostock</t>
  </si>
  <si>
    <t>FAB-Z243</t>
  </si>
  <si>
    <t>Brustkrebszentrum St. Elisabeth Lörrach</t>
  </si>
  <si>
    <t>St. Elisabethen-Krankenhaus</t>
  </si>
  <si>
    <t>FAB-Z244 G</t>
  </si>
  <si>
    <t>Interdisziplinäres Brustkrebszentrum am Rotkreuzklinikum München</t>
  </si>
  <si>
    <t>Rotkreuzklinikum München, Frauenklinik</t>
  </si>
  <si>
    <t>FAB-Z245</t>
  </si>
  <si>
    <t>Brustkrebszentrum Wittlich</t>
  </si>
  <si>
    <t>Wittlich</t>
  </si>
  <si>
    <t>Verbundkrankenhaus Bernkastel / Wittlich</t>
  </si>
  <si>
    <t>FAB-Z247 G</t>
  </si>
  <si>
    <t>Brustkrebszentrum Straubing</t>
  </si>
  <si>
    <t>FAB-Z248 G</t>
  </si>
  <si>
    <t>Interdisziplinäres Brustkrebszentrum Kliniken Essen-Mitte</t>
  </si>
  <si>
    <t>FAB-Z249</t>
  </si>
  <si>
    <t>Brustzentrum Gelnhausen</t>
  </si>
  <si>
    <t>Main-Kinzig-Kliniken Gelnhausen</t>
  </si>
  <si>
    <t>Brustkrebszentrum Albertinen-Krankenhaus Hamburg</t>
  </si>
  <si>
    <t>Albertinen-Krankenhaus Hamburg-Schnelsen</t>
  </si>
  <si>
    <t>FAB-Z252</t>
  </si>
  <si>
    <t>Brustkrebszentrum am Marien Hospital Düsseldorf</t>
  </si>
  <si>
    <t>FAB-Z253 G</t>
  </si>
  <si>
    <t>Brustkrebszentrum am Kantonsspital Aarau</t>
  </si>
  <si>
    <t>FAB-Z254 G</t>
  </si>
  <si>
    <t>Brustkrebszentrum Universitätsspital Basel</t>
  </si>
  <si>
    <t>Universitätsspital Basel</t>
  </si>
  <si>
    <t>FAB-Z255 G</t>
  </si>
  <si>
    <t>Brustkrebszentrum Stadtspital Triemli</t>
  </si>
  <si>
    <t>FAB-Z258 G</t>
  </si>
  <si>
    <t>Brust Tumorzentrum Winterthur</t>
  </si>
  <si>
    <t>FAB-Z261</t>
  </si>
  <si>
    <t>Brustkrebszentrum am Robert-Koch-Krankenhaus Apolda</t>
  </si>
  <si>
    <t>Apolda</t>
  </si>
  <si>
    <t>Robert-Koch-Krankenhaus Apolda</t>
  </si>
  <si>
    <t>Brustkrebszentrum Klinik Hirslanden Zürich</t>
  </si>
  <si>
    <t>Klinik Hirslanden Zürich</t>
  </si>
  <si>
    <t>FAB-Z263</t>
  </si>
  <si>
    <t>Brustkrebszentrum Kantonsspital Graubünden</t>
  </si>
  <si>
    <t>Chur</t>
  </si>
  <si>
    <t>Kantonsspital Graubünden</t>
  </si>
  <si>
    <t>FAB-Z265</t>
  </si>
  <si>
    <t>Interdisziplinäres Brustkrebszentrum Helios Klinikum München West</t>
  </si>
  <si>
    <t>Helios Klinikum München West</t>
  </si>
  <si>
    <t>FAB-Z266 G</t>
  </si>
  <si>
    <t>Brustkrebszentrum Barmherzige Brüder Regensburg</t>
  </si>
  <si>
    <t>Brustkrebszentrum im Carl-Thiem-Klinikum Cottbus</t>
  </si>
  <si>
    <t>FAB-Z268</t>
  </si>
  <si>
    <t>Interdisziplinäres Brustkrebszentrum Rheinfelden</t>
  </si>
  <si>
    <t>Rheinfelden</t>
  </si>
  <si>
    <t>Spital Rheinfelden</t>
  </si>
  <si>
    <t>FAB-Z269</t>
  </si>
  <si>
    <t>Brustkrebszentrum Rüsselsheim</t>
  </si>
  <si>
    <t>GPR Klinikum Rüsselsheim</t>
  </si>
  <si>
    <t>Laut OP-Einzelauflistung</t>
  </si>
  <si>
    <t>X</t>
  </si>
  <si>
    <t>Dupl. OP-Datum</t>
  </si>
  <si>
    <t xml:space="preserve">Dupl. Geb.-Datum Pat. </t>
  </si>
  <si>
    <t>Plausibilität prüfen</t>
  </si>
  <si>
    <t>Plausibilität Begründung</t>
  </si>
  <si>
    <t>Anzahl OP's mit Plausi begründet</t>
  </si>
  <si>
    <t>FAB-Z010 G</t>
  </si>
  <si>
    <t>FAB-Z018 G</t>
  </si>
  <si>
    <t>FAB-Z046 G</t>
  </si>
  <si>
    <t>Helios Klinikum Hildesheim</t>
  </si>
  <si>
    <t>Brustkrebszentrum im CIO Bonn</t>
  </si>
  <si>
    <t>Centrum für Integrierte Onkologie Aachen Bonn Köln Düsseldorf im Universitätsklinikum Bonn</t>
  </si>
  <si>
    <t>Brustkrebszentrum im CIO Köln</t>
  </si>
  <si>
    <t>Centrum für Integrierte Onkologie Aachen Bonn Köln Düsseldorf im Universitätsklinikum Köln</t>
  </si>
  <si>
    <t>FAB-Z023 G</t>
  </si>
  <si>
    <t>FAB-Z027 G</t>
  </si>
  <si>
    <t>Brustzentrum an den DRK Kliniken Berlin Köpenick</t>
  </si>
  <si>
    <t>DRK Kliniken Berlin Köpenick</t>
  </si>
  <si>
    <t>Ortenau Klinikum Offenburg-Kehl</t>
  </si>
  <si>
    <t>Brustzentrum im Helios Klinikum Bad Saarow</t>
  </si>
  <si>
    <t>Helios Klinikum Bad Saarow</t>
  </si>
  <si>
    <t>FAB-Z063 G</t>
  </si>
  <si>
    <t>Helios Brustzentrum Stralsund</t>
  </si>
  <si>
    <t>Helios Hanseklinikum Stralsund</t>
  </si>
  <si>
    <t>FAB-Z081</t>
  </si>
  <si>
    <t xml:space="preserve">Brustzentrum - City </t>
  </si>
  <si>
    <t>Sankt Gertrauden-Krankenhaus</t>
  </si>
  <si>
    <t>Klinikum Mittelbaden Baden-Baden Balg</t>
  </si>
  <si>
    <t>Universitätsklinikum Augsburg - Medizincampus</t>
  </si>
  <si>
    <t>Brustkrebszentrum Pinneberg</t>
  </si>
  <si>
    <t>Brustkrebszentrum Rems-Murr-Klinikum Winnenden</t>
  </si>
  <si>
    <t>Klinikum Würzburg Mitte, Standort Missioklinik</t>
  </si>
  <si>
    <t>FAB-Z148 G</t>
  </si>
  <si>
    <t>FAB-Z151 G</t>
  </si>
  <si>
    <t>KMG Klinikum Sömmerda</t>
  </si>
  <si>
    <t>Brustzentrum Helios Mariahilf - Hamburg</t>
  </si>
  <si>
    <t>FAB-Z158 G</t>
  </si>
  <si>
    <t>Centrum für Integrierte Onkologie Aachen Bonn Köln Düsseldorf im Universitätsklinikum Düsseldorf</t>
  </si>
  <si>
    <t>Brustkrebszentrum an der München Klinik Harlaching</t>
  </si>
  <si>
    <t>München Klinik Harlaching</t>
  </si>
  <si>
    <t>FAB-Z175 G</t>
  </si>
  <si>
    <t>FAB-Z176 G</t>
  </si>
  <si>
    <t>FAB-Z225 G</t>
  </si>
  <si>
    <t>FAB-Z260 G</t>
  </si>
  <si>
    <t>FAB-Z267 G</t>
  </si>
  <si>
    <t>FAB-Z271 G</t>
  </si>
  <si>
    <t>Brustkrebszentrum Klinikum Passau</t>
  </si>
  <si>
    <t>Passau</t>
  </si>
  <si>
    <t>Klinikum Passau</t>
  </si>
  <si>
    <t>FAB-Z272</t>
  </si>
  <si>
    <t xml:space="preserve">Brustkrebszentrum Thun - Berner Oberland </t>
  </si>
  <si>
    <t>Thun</t>
  </si>
  <si>
    <t>Spital STS AG Thun</t>
  </si>
  <si>
    <t>FAB-Z273 G</t>
  </si>
  <si>
    <t>Brustkrebszentrum am Klinikum Klagenfurt</t>
  </si>
  <si>
    <t>Klagenfurt am Wörthersee</t>
  </si>
  <si>
    <t>Klinikum Klagenfurt am Wörthersee</t>
  </si>
  <si>
    <t>FAB-Z274</t>
  </si>
  <si>
    <t>Brustkrebszentrum Köln Holweide</t>
  </si>
  <si>
    <t>Kliniken Köln, Standort Holweide</t>
  </si>
  <si>
    <t>FAB-Z275</t>
  </si>
  <si>
    <t>Brustkrebszentrum am Evangelischen Krankenhaus Wesel</t>
  </si>
  <si>
    <t>Evangelisches Krankenhaus Wesel</t>
  </si>
  <si>
    <t>FAB-Z185 G</t>
  </si>
  <si>
    <t>FAB-Z277</t>
  </si>
  <si>
    <t>Brustkrebszentrum St. Claraspital Basel</t>
  </si>
  <si>
    <t>St. Claraspital Basel</t>
  </si>
  <si>
    <t>DRK Kliniken Berlin Westend</t>
  </si>
  <si>
    <t>FAB-Z190 G</t>
  </si>
  <si>
    <t>Brustkrebszentrum Waldfriede Berlin</t>
  </si>
  <si>
    <t xml:space="preserve">FAB-Z232 </t>
  </si>
  <si>
    <t>FAB-Z278-2</t>
  </si>
  <si>
    <t>Brustkrebszentrum Lindenhof Bern</t>
  </si>
  <si>
    <t>Engeriedspital Bern</t>
  </si>
  <si>
    <t xml:space="preserve">Bern </t>
  </si>
  <si>
    <t xml:space="preserve">Lindenhofspital Bern </t>
  </si>
  <si>
    <t>Biberach an der Riss</t>
  </si>
  <si>
    <t>Sana Kliniken Landkreis Biberach Frauenklinik</t>
  </si>
  <si>
    <t xml:space="preserve">Brandenburgisches Brustkrebszentrum </t>
  </si>
  <si>
    <t>Klinikum Chemnitz, Standort Flemmingstraße</t>
  </si>
  <si>
    <t>Brustkrebszentrum des DONAUISAR Klinikums Deggendorf</t>
  </si>
  <si>
    <t xml:space="preserve">FAB-Z200 </t>
  </si>
  <si>
    <t>Regionales Brustzentrum Dresden am Nationalen Centrum für Tumorerkrankungen Dresden (NCT/UCC)</t>
  </si>
  <si>
    <t>FAB-Z284</t>
  </si>
  <si>
    <t>Brustkrebszentrum am Evangelischen Krankenhaus Düsseldorf</t>
  </si>
  <si>
    <t>Evangelisches Krankenhaus Düsseldorf</t>
  </si>
  <si>
    <t>FAB-Z086</t>
  </si>
  <si>
    <t>Brustkrebszentrum Ostsachsen - Ebersbach</t>
  </si>
  <si>
    <t xml:space="preserve">Alb-Donau Klinikum Ehingen Frauenklinik Ehingen </t>
  </si>
  <si>
    <t>Helios Brustzentrum Erfurt</t>
  </si>
  <si>
    <t>Erfurt</t>
  </si>
  <si>
    <t>Helios Klinikum Erfurt</t>
  </si>
  <si>
    <t>Kliniken Essen-Mitte, Standort Evang. Huyssens-Stiftung Essen-Huttrop</t>
  </si>
  <si>
    <t>Brustkrebszentrum Esslingen (BZE)</t>
  </si>
  <si>
    <t>Brustzentrum am Klinikum Fulda</t>
  </si>
  <si>
    <t>FAB-Z285</t>
  </si>
  <si>
    <t>Brustkrebszentrum Klinikum Garmisch-Partenkirchen</t>
  </si>
  <si>
    <t>Garmisch-Partenkirchen</t>
  </si>
  <si>
    <t>Klinikum Garmisch-Partenkirchen</t>
  </si>
  <si>
    <t>FAB-Z044 G</t>
  </si>
  <si>
    <t>FAB-Z251 G</t>
  </si>
  <si>
    <t>Brustzentrum Bergstraße</t>
  </si>
  <si>
    <t>Kreiskrankenhaus Bergstraße - eine Einrichtung des Universitätsklinikums Heidelberg</t>
  </si>
  <si>
    <t>Herne</t>
  </si>
  <si>
    <t>ViDia Christliche Kliniken Karlsruhe - Diakonissenkrankenhaus Karlsruhe-Rüppurr</t>
  </si>
  <si>
    <t>ViDia Christliche Kliniken Karlsruhe - Standort St. Vincentius-Kliniken Karlsruhe</t>
  </si>
  <si>
    <t>Katholisches Klinikum Koblenz-Montabaur, Standort Marienhof</t>
  </si>
  <si>
    <t>FAB-Z161 G</t>
  </si>
  <si>
    <t>Krankenhausgesellschaft St. Vincenz</t>
  </si>
  <si>
    <t>Brust-Gesundheitszentrum Ordensklinikum Linz</t>
  </si>
  <si>
    <t>Brustzentrum am UKSH, Campus Lübeck</t>
  </si>
  <si>
    <t>FAB-Z098-1 G</t>
  </si>
  <si>
    <t>FAB-Z282</t>
  </si>
  <si>
    <t>Breast Cancer Centre Groupe Sein Centre Hospitalier de Luxembourg</t>
  </si>
  <si>
    <t>Luxembourg</t>
  </si>
  <si>
    <t>Centre Hospitalier de Luxembourg</t>
  </si>
  <si>
    <t>Brustkrebszentrum St. Anna Luzern</t>
  </si>
  <si>
    <t>Luzern</t>
  </si>
  <si>
    <t>Hirslanden Klinik St. Anna Luzern</t>
  </si>
  <si>
    <t>Luzerner Kantonsspital, Frauenklinik</t>
  </si>
  <si>
    <t>FAB-Z143 G</t>
  </si>
  <si>
    <t>Brustkrebszentrum am Marienhaus Klinikum Mainz</t>
  </si>
  <si>
    <t>Marienhaus Klinikum Mainz</t>
  </si>
  <si>
    <t>Brustkrebszentrum am Diako Mannheim</t>
  </si>
  <si>
    <t>Diako Mannheim</t>
  </si>
  <si>
    <t>Brustzentrum am Englischen Garten</t>
  </si>
  <si>
    <t xml:space="preserve">Frauenklinik Dr. Geisenhofer </t>
  </si>
  <si>
    <t>FAB-Z286</t>
  </si>
  <si>
    <t>Brustkrebszentrum Thurgau am Kantonsspital Münsterlingen</t>
  </si>
  <si>
    <t>Münsterlingen</t>
  </si>
  <si>
    <t xml:space="preserve">Kantonsspital Münsterlingen </t>
  </si>
  <si>
    <t>FAB-Z096 G</t>
  </si>
  <si>
    <t>FAB-Z218</t>
  </si>
  <si>
    <t>Brustkrebszentrum Pirmasens</t>
  </si>
  <si>
    <t>Pirmasens</t>
  </si>
  <si>
    <t xml:space="preserve">Städtisches Krankenhaus Pirmasens </t>
  </si>
  <si>
    <t>FAB-Z201 G</t>
  </si>
  <si>
    <t>Oberschwabenklinik St. Elisabethen-Klinikum Ravensburg</t>
  </si>
  <si>
    <t>FAB-Z112 G</t>
  </si>
  <si>
    <t>Brustkrebszentrum Hegau-Bodensee</t>
  </si>
  <si>
    <t>Johanniter GmbH - Johanniter Krankenhaus Genthin-Stendal</t>
  </si>
  <si>
    <t>Oberschwabenklinik, Westallgäu-Klinikum, Wangen</t>
  </si>
  <si>
    <t>Asklepios Klinik Weißenfels</t>
  </si>
  <si>
    <t>Ammerland-Klinik Westerstede</t>
  </si>
  <si>
    <t>FAB-Z125 G</t>
  </si>
  <si>
    <t>FAB-Z280 G</t>
  </si>
  <si>
    <t>Interdisziplinäres Brustkrebszentrum am Helios Universitätsklinikum Wuppertal</t>
  </si>
  <si>
    <t>Wuppertal</t>
  </si>
  <si>
    <t>Helios Universitätsklinikum Wuppertal</t>
  </si>
  <si>
    <t>Brustzentrum Aschaffenburg</t>
  </si>
  <si>
    <t>FAB-Z281</t>
  </si>
  <si>
    <t>Brustkrebszentrum Bethesda Spital Basel</t>
  </si>
  <si>
    <t>Bethesda Spital Basel</t>
  </si>
  <si>
    <t>FAB-Z103</t>
  </si>
  <si>
    <t>FAB-Z031 G</t>
  </si>
  <si>
    <t>FAB-Z192 G</t>
  </si>
  <si>
    <t>FAB-Z278-1 G</t>
  </si>
  <si>
    <t>Interdisziplinäres Brustzentrum Böblingen</t>
  </si>
  <si>
    <t>Brustkrebszentrum der GFO-Kliniken Bonn, St. Marien Hospital</t>
  </si>
  <si>
    <t>GFO-Kliniken Bonn, St. Marien Hospital</t>
  </si>
  <si>
    <t>Brustkrebszentrum Nordsachsen Borna/Schkeuditz</t>
  </si>
  <si>
    <t>Universitätsklinikum Brandenburg an der Havel</t>
  </si>
  <si>
    <t>Regiomed Klinikum Coburg GmbH</t>
  </si>
  <si>
    <t>FAB-Z056 G</t>
  </si>
  <si>
    <t>FAB-Z116-1 G</t>
  </si>
  <si>
    <t>FAB-Z287</t>
  </si>
  <si>
    <t>Brustkrebszentrum Krankenhaus Düren</t>
  </si>
  <si>
    <t>Düren</t>
  </si>
  <si>
    <t>Krankenhaus Düren</t>
  </si>
  <si>
    <t xml:space="preserve">FAB-Z032 </t>
  </si>
  <si>
    <t>Ameos Klinikum Eutin</t>
  </si>
  <si>
    <t>DIAKO Krankenhaus</t>
  </si>
  <si>
    <t>Klinik für Frauenheilkunde und Geburtshilfe, Universitätsklinikum Frankfurt</t>
  </si>
  <si>
    <t>FAB-Z289</t>
  </si>
  <si>
    <t>Brustkrebszentrum Thurgau am Kantonsspital Frauenfeld</t>
  </si>
  <si>
    <t>Frauenfeld</t>
  </si>
  <si>
    <t>Kantonsspital Frauenfeld</t>
  </si>
  <si>
    <t>FAB-Z004 G</t>
  </si>
  <si>
    <t>Brustzentrum des Tumorzentrums Freiburg - CCCF Freiburg</t>
  </si>
  <si>
    <t>FAB-Z107 G</t>
  </si>
  <si>
    <t xml:space="preserve">FAB-Z012-1 </t>
  </si>
  <si>
    <t>Diakoniekrankenhaus Henriettenstift</t>
  </si>
  <si>
    <t>FAB-Z042 G</t>
  </si>
  <si>
    <t>Klinikum am Gesundbrunnen / SLK-Kliniken Heilbronn</t>
  </si>
  <si>
    <t>FAB-Z246</t>
  </si>
  <si>
    <t>Brustkrebszentrum Hof</t>
  </si>
  <si>
    <t>Hof</t>
  </si>
  <si>
    <t>Sana Klinikum Hof</t>
  </si>
  <si>
    <t>FAB-Z292</t>
  </si>
  <si>
    <t>Brustkrebszentrum Königs Wusterhausen</t>
  </si>
  <si>
    <t>Königs Wusterhausen</t>
  </si>
  <si>
    <t>Klinikum Dahme Spreewald, Achenbach-Krankenhaus Königs Wusterhausen</t>
  </si>
  <si>
    <t>FAB-Z002</t>
  </si>
  <si>
    <t>Brustkrebszentrum Lahr</t>
  </si>
  <si>
    <t>Ortenau Klinikum Lahr-Ettenheim</t>
  </si>
  <si>
    <t>FAB-Z279 G</t>
  </si>
  <si>
    <t>Interdisziplinäres Brustzentrum der Technischen Universität München</t>
  </si>
  <si>
    <t>FAB-Z165 G</t>
  </si>
  <si>
    <t>Brustzentrum am LMU Klinikum</t>
  </si>
  <si>
    <t>LMU Klinikum</t>
  </si>
  <si>
    <t>Brustkrebszentrum Marienhausklinik St. Josef Kohlhof Neunkirchen</t>
  </si>
  <si>
    <t>Neunkirchen</t>
  </si>
  <si>
    <t>Marienhausklinik St. Josef Kohlhof Neunkirchen</t>
  </si>
  <si>
    <t>Universitätsklinikum Ruppin-Brandenburg</t>
  </si>
  <si>
    <t>FAB-Z152</t>
  </si>
  <si>
    <t>Brustkrebszentrum Marienhaus Klinikum Neuwied</t>
  </si>
  <si>
    <t>FAB-Z039-1</t>
  </si>
  <si>
    <t>FAB-Z259 G</t>
  </si>
  <si>
    <t>Brustkrebszentrum am Klinikum Osnabrück</t>
  </si>
  <si>
    <t>Osnabrück</t>
  </si>
  <si>
    <t>Klinikum Osnabrück</t>
  </si>
  <si>
    <t>FAB-Z288 G</t>
  </si>
  <si>
    <t>Kooperatives Brustkrebszentrum Paderborn</t>
  </si>
  <si>
    <t>Paderborn</t>
  </si>
  <si>
    <t>St. Vincenz-Krankenhaus Paderborn, Standort Frauen- und Kinderklinik St. Louise</t>
  </si>
  <si>
    <t>FAB-Z240 G</t>
  </si>
  <si>
    <t>Krankenhaus Barmherzige Brüder Regensburg</t>
  </si>
  <si>
    <t>Helios Klinik Schkeuditz</t>
  </si>
  <si>
    <t>FAB-Z154</t>
  </si>
  <si>
    <t>Brustkrebszentrum KMG Klinikum Sömmerda</t>
  </si>
  <si>
    <t>Kreiskrankenhaus Torgau "Johann-Kentmann"</t>
  </si>
  <si>
    <t>FAB-Z076 G</t>
  </si>
  <si>
    <t>CCC Tübingen-Stuttgart am Universitätsklinikum Tübingen</t>
  </si>
  <si>
    <t>FAB-Z078-1 G</t>
  </si>
  <si>
    <t>FAB-Z262 G</t>
  </si>
  <si>
    <t>Stadtspital Zürich Triemli</t>
  </si>
  <si>
    <t>Application for Recognition/Registration as "Senior Mammaplasty Surgeon"</t>
  </si>
  <si>
    <t>Please electronically complete the application (Excel), print it out, sign it, and submit it to OnkoZert by post or scanned via email to senior-operateur@onkozert.de.</t>
  </si>
  <si>
    <t>(A maximum period of 3 months is allowed between the creation date and the submission of the application.)</t>
  </si>
  <si>
    <t>Creation Date:</t>
  </si>
  <si>
    <t>Salutation:</t>
  </si>
  <si>
    <t xml:space="preserve">Title: </t>
  </si>
  <si>
    <t>First name:</t>
  </si>
  <si>
    <t>Last name:</t>
  </si>
  <si>
    <t>Home address:</t>
  </si>
  <si>
    <t>ZIP Code:</t>
  </si>
  <si>
    <t xml:space="preserve"> City: </t>
  </si>
  <si>
    <t>Phone Number:</t>
  </si>
  <si>
    <t>Street, Nr.:</t>
  </si>
  <si>
    <t>Email:</t>
  </si>
  <si>
    <t xml:space="preserve">Place of Birth:   </t>
  </si>
  <si>
    <t xml:space="preserve">Date of Birth:   </t>
  </si>
  <si>
    <t>Country of Birth:</t>
  </si>
  <si>
    <t xml:space="preserve">Initial Application:   </t>
  </si>
  <si>
    <t xml:space="preserve">Renewal:    </t>
  </si>
  <si>
    <t>Active Mammaplasty Surgery Activity</t>
  </si>
  <si>
    <t>There is an active employment relationship that involves "Active Mammaplasty Surgery Activity" as per the definition in the "Guidelines for Mammaplasty Surgeon":</t>
  </si>
  <si>
    <t>yes</t>
  </si>
  <si>
    <t>no</t>
  </si>
  <si>
    <t>Current Hospital/Clinic:</t>
  </si>
  <si>
    <r>
      <t xml:space="preserve">Comprehensive Overview of Surgical Expertise </t>
    </r>
    <r>
      <rPr>
        <sz val="9"/>
        <color rgb="FFFF0000"/>
        <rFont val="Arial"/>
        <family val="2"/>
      </rPr>
      <t>(Refer to the notes below for guidance on completing the table.)</t>
    </r>
  </si>
  <si>
    <t>Variant Selection</t>
  </si>
  <si>
    <t>Surgery Year</t>
  </si>
  <si>
    <t>Variant 1 - Simplified Procedure
Variant 2 - Individual Proof Procedure</t>
  </si>
  <si>
    <t>Number of Surgeries
(BET / Ablatio)</t>
  </si>
  <si>
    <t>Center Selection</t>
  </si>
  <si>
    <t>Simplified Procedure</t>
  </si>
  <si>
    <t>Individual Proof Procedure</t>
  </si>
  <si>
    <t>Please select a center</t>
  </si>
  <si>
    <t xml:space="preserve">Total:  </t>
  </si>
  <si>
    <t xml:space="preserve">Lack of Expertise:  </t>
  </si>
  <si>
    <t>Qualification requirements met:</t>
  </si>
  <si>
    <t>I hereby confirm the accuracy of the information provided in this application. The guidelines in the "Recognition/Registration Senior Mammaplasty Surgeon" document contain additional information/requirements that are acknowledged and accepted by signing this application (e.g., recognition within a center, criteria for maintenance, fees).</t>
  </si>
  <si>
    <t>Notes on Recognition Options and Completing the Table "Comprehensive Overview of Surgical Expertise":</t>
  </si>
  <si>
    <t>Variant 1 - 
Simplified Procedure:</t>
  </si>
  <si>
    <t>Variant 2 -
Individual Proof Procedure</t>
  </si>
  <si>
    <t>Combination:</t>
  </si>
  <si>
    <t>The requirement is that the applicant has performed a minimum of 50 procedures annually (removal of invasive breast cancer/DCIS, not limited to primary cases) in a DKG/DGS certified Breast Center, and the applicant's name has been listed as a Mammaplasty Surgeon in the data collection form archived by OnkoZert for a period of 3 years.
If the data collection form does not specify the exact period for the designation as a Mammaplasty Surgeon, the previous calendar year is counted for expertise, regardless of the creation/submission of the data collection form (Audit year 2022 → Credit for calendar year 2021; identical reference periods as the key figures form).</t>
  </si>
  <si>
    <r>
      <rPr>
        <u/>
        <sz val="8"/>
        <color indexed="8"/>
        <rFont val="Arial"/>
        <family val="2"/>
      </rPr>
      <t xml:space="preserve">Processing Instructions for "Comprehensive Overview of Surgical Expertise":
</t>
    </r>
    <r>
      <rPr>
        <sz val="8"/>
        <color indexed="8"/>
        <rFont val="Arial"/>
        <family val="2"/>
      </rPr>
      <t>Select "Simplified Procedure" for the respective calendar year in the 1st column using the drop-down menu.
Choose your center in the 3rd column using the drop-down menu, and enter the number of surgical procedures for the corresponding calendar year in the 4th column under "Simplified Procedure."</t>
    </r>
  </si>
  <si>
    <t>Operations can also be credited even if the required annual expertise of 50 procedures is only partially fulfilled (assessment basis = 5-year expertise). If the surgical reports are not available, it is necessary to consult with OnkoZert personally.</t>
  </si>
  <si>
    <r>
      <rPr>
        <u/>
        <sz val="8"/>
        <color indexed="8"/>
        <rFont val="Arial"/>
        <family val="2"/>
      </rPr>
      <t>Processing Instructions for "Comprehensive Overview of Surgical Expertise":</t>
    </r>
    <r>
      <rPr>
        <sz val="8"/>
        <color indexed="8"/>
        <rFont val="Arial"/>
        <family val="2"/>
      </rPr>
      <t xml:space="preserve">
The surgical experience must be specified in detail. For this, select "Individual Proof Procedure" for the corresponding calendar year in the 1st column and "According to Individual Surgical Listing" in the 3rd column using the respective drop-down menu.
Enter all surgical procedures individually on the 2nd worksheet "Surgical Listing," including the surgical date, patient's date of birth, hospital, and type of surgery. The cumulative surgical numbers will be automatically transferred to the comprehensive overview.
 </t>
    </r>
  </si>
  <si>
    <t>A combination of Variant 1 and Variant 2 is possible, but it is not related to a specific calendar year.</t>
  </si>
  <si>
    <t>Regardless of the creation date, the last 5 complete calendar years and additionally the expertise gained in the current calendar year are recognized.</t>
  </si>
  <si>
    <t>→ The associated surgical reports must be available at the hospital but do not need to be submitted.</t>
  </si>
  <si>
    <t>Application for Recognition/Registration as 
"Senior Mammaplasty Surgeon"</t>
  </si>
  <si>
    <r>
      <t xml:space="preserve">Appendix </t>
    </r>
    <r>
      <rPr>
        <sz val="11"/>
        <color rgb="FF000000"/>
        <rFont val="Arial"/>
        <family val="2"/>
      </rPr>
      <t>- Tabular Surgical Listing</t>
    </r>
  </si>
  <si>
    <t>An evaluation or counting is only possible if the list is electronically processed, and each row is fully filled out. Only surgeries that correspond to the primary case definition of the currently valid data collection form may be listed (see also guidelines).</t>
  </si>
  <si>
    <r>
      <rPr>
        <b/>
        <sz val="8"/>
        <rFont val="Arial"/>
        <family val="2"/>
      </rPr>
      <t xml:space="preserve">Processing instructions: </t>
    </r>
    <r>
      <rPr>
        <sz val="8"/>
        <rFont val="Arial"/>
        <family val="2"/>
      </rPr>
      <t>The processing instructions state that some fields are interdependent. Therefore, each row should be fully completed from left to right and consecutively from top to bottom. The gray-highlighted fields must be filled out. The data sheet should be processed using Microsoft Office 2010 or a newer version. Microsoft Office 2007 can be used with limitations (for example, info buttons may not be displayed). Versions of Microsoft Office earlier than 2007 are not suitable for editing the data sheet. Within the current file, the copy function can be used. However, it is advised that copying data from other files using the copy function may lead to errors, so numbers and text should be manually entered.</t>
    </r>
  </si>
  <si>
    <t>Surgery Date</t>
  </si>
  <si>
    <t>Patient's Date of Birth</t>
  </si>
  <si>
    <t>Hospital with Location</t>
  </si>
  <si>
    <t>Type of Surgery
BET/Ablatio</t>
  </si>
  <si>
    <t>Plausibility 
Check</t>
  </si>
  <si>
    <t>Completeness 
Check</t>
  </si>
  <si>
    <t>Please provide a justification for the duplication of the patient's date of birth.</t>
  </si>
  <si>
    <r>
      <t xml:space="preserve">Guidelines - Recognition of Mammaplasty Surgeon
</t>
    </r>
    <r>
      <rPr>
        <sz val="9"/>
        <color indexed="8"/>
        <rFont val="Arial"/>
        <family val="2"/>
      </rPr>
      <t>(Status 01.01.2023)</t>
    </r>
  </si>
  <si>
    <r>
      <t xml:space="preserve">Designation as "Senior Mammaplasty Surgeon" within a Center
</t>
    </r>
    <r>
      <rPr>
        <sz val="9"/>
        <color indexed="8"/>
        <rFont val="Arial"/>
        <family val="2"/>
      </rPr>
      <t>The Senior Mammaplasty Surgeon represents an optional pathway for recognition as a Mammaplasty Surgeon, accompanied by the goal of promoting the training/rotation of Mammaplasty Surgeons. The "Senior Mammaplasty Surgeon Application" considers the fundamental qualification requirements.</t>
    </r>
  </si>
  <si>
    <t>Mammaplasty Surgeon</t>
  </si>
  <si>
    <t>Senior Mammaplasty Surgeon</t>
  </si>
  <si>
    <r>
      <rPr>
        <vertAlign val="superscript"/>
        <sz val="8"/>
        <color indexed="8"/>
        <rFont val="Arial"/>
        <family val="2"/>
      </rPr>
      <t xml:space="preserve">1) </t>
    </r>
    <r>
      <rPr>
        <sz val="8"/>
        <color indexed="8"/>
        <rFont val="Arial"/>
        <family val="2"/>
      </rPr>
      <t xml:space="preserve"> Active Mammaplasty Surgery Activity</t>
    </r>
  </si>
  <si>
    <r>
      <rPr>
        <vertAlign val="superscript"/>
        <sz val="8"/>
        <color rgb="FF000000"/>
        <rFont val="Arial"/>
        <family val="2"/>
      </rPr>
      <t>2)</t>
    </r>
    <r>
      <rPr>
        <sz val="8"/>
        <color indexed="8"/>
        <rFont val="Arial"/>
        <family val="2"/>
      </rPr>
      <t xml:space="preserve"> Which procedures can be considered as expertise for the surgeon?</t>
    </r>
  </si>
  <si>
    <t>Qualitative Requirements for Surgery</t>
  </si>
  <si>
    <t>Recognition within the Surgical Team</t>
  </si>
  <si>
    <t>Recognition of Training Surgeries</t>
  </si>
  <si>
    <t>Qualification Evaluation Process</t>
  </si>
  <si>
    <t>Validity of Certificate / Fees</t>
  </si>
  <si>
    <t>Revocation of the Certificate 'Senior Mammaplasty Surgeon'</t>
  </si>
  <si>
    <t>Initial Recognition</t>
  </si>
  <si>
    <t>Maintenance</t>
  </si>
  <si>
    <t>Approval of New Mammaplasty Surgeon
In the last 3 years, a minimum of 60 procedures (removal of invasive breast cancer/DCIS, not limited to primary cases) for breast carcinoma; evidence provided through a tabular listing, including surgical reports.</t>
  </si>
  <si>
    <t>At least 50 Mammaplasty surgeries (removal of invasive breast cancer/DCIS, not limited to primary cases) per calendar year per designated surgeon.</t>
  </si>
  <si>
    <r>
      <rPr>
        <sz val="9"/>
        <rFont val="Arial"/>
        <family val="2"/>
      </rPr>
      <t>• Active Mammaplasty Surgery Activity</t>
    </r>
    <r>
      <rPr>
        <vertAlign val="superscript"/>
        <sz val="9"/>
        <rFont val="Arial"/>
        <family val="2"/>
      </rPr>
      <t>1)</t>
    </r>
    <r>
      <rPr>
        <sz val="9"/>
        <color indexed="8"/>
        <rFont val="Arial"/>
        <family val="2"/>
      </rPr>
      <t xml:space="preserve">
• Over 150 procedures (removal of invasive breast cancer/DCIS</t>
    </r>
    <r>
      <rPr>
        <vertAlign val="superscript"/>
        <sz val="9"/>
        <color rgb="FF000000"/>
        <rFont val="Arial"/>
        <family val="2"/>
      </rPr>
      <t>2)</t>
    </r>
    <r>
      <rPr>
        <sz val="9"/>
        <color indexed="8"/>
        <rFont val="Arial"/>
        <family val="2"/>
      </rPr>
      <t>, not limited to primary cases) in the last 5 calendar years.</t>
    </r>
  </si>
  <si>
    <r>
      <t>• Active Mammaplasty Surgery Activity</t>
    </r>
    <r>
      <rPr>
        <vertAlign val="superscript"/>
        <sz val="9"/>
        <color indexed="8"/>
        <rFont val="Arial"/>
        <family val="2"/>
      </rPr>
      <t>1)</t>
    </r>
    <r>
      <rPr>
        <sz val="9"/>
        <color indexed="8"/>
        <rFont val="Arial"/>
        <family val="2"/>
      </rPr>
      <t xml:space="preserve">
• The requirements are the same as for the 'Initial
   Recognition Senior Mammaplasty Surgeon.'
• The expertise in Mammaplasty surgeries needs to
   be demonstrated.
• Certificate Validity Period: 5 years</t>
    </r>
  </si>
  <si>
    <t>There must be an employment relationship that allows and envisages regular operative activity as a Mammaplasty Surgeon. If such employment is not currently in place due to special circumstances, a special evaluation can be requested (separate statement required). 
If no operative activity related to breast carcinoma has been performed in the last 3 years, an extension of the certificates is not possible. If no Mammaplasty surgeries are indicated in the current calendar year, this should be separately commented on (statement indicating that the criterion 'Active Mammaplasty Surgery Activity' is fulfilled).</t>
  </si>
  <si>
    <t>The following procedures can be counted: Removal of an invasive tumor/DCIS as part of primary/recurrent/secondary tumor surgery. 
Axillary dissections alone, sentinel node biopsies, and re-resections (even if performed by a second surgeon) cannot be counted.</t>
  </si>
  <si>
    <t>The surgical expertise must be demonstrated in a quality-assured environment, similar to that of a certified breast cancer center. Particularly important are the guideline-compliant treatment approach and the achievement of surgical key performance indicators as per the data sheet. Surgeries that do not take place in this environment or meet the required standard should not be reported.</t>
  </si>
  <si>
    <t>Each procedure can only be attributed to one designated Mammaplasty Surgeon (Scenario: the operation is performed by 2 designated Mammaplasty Surgeons). Only cases that are assisted for the purpose of training can be credited to the second surgeon.
Exception for Senior Mammaplasty Surgeon: Surgeries as the second surgeon (for the purpose of training or assisting a designated Mammaplasty Surgeon) can be credited.</t>
  </si>
  <si>
    <t>Mammaplasty surgeons in training must conclusively demonstrate the participation of a (Senior) Mammaplasty Surgeon as the second surgeon in their activities as the primary surgeon. Only in this case can the operation in a DKG-certified breast cancer center be counted as expertise for both the primary and second surgeons. For Mammaplasty surgeons in training (according to Data Collection Form 5.2.6/5.2.7), only surgeries as the primary surgeon are credited.</t>
  </si>
  <si>
    <t>The procedure for qualification assessment is determined by the certification commission. The qualification assessment is currently based on the information provided by the applicant and the results obtained in the OnkoZert audit (including information in the data collection form). The possibility is expressly provided to verify the application information randomly as part of the audits by the subject matter experts.</t>
  </si>
  <si>
    <t>The validity period of the certificate is 5 years and can be extended upon request, taking into account the requirements for maintenance. The fees for the examination of the application, issuance of the certificate, and registration are 80 EUR plus applicable VAT for Variant 1 (simplified procedure) and 160 EUR plus applicable VAT for Variant 2 (individual proof procedure) (see application form for variant descriptions). For the extension of the certificate, the fees are 80 EUR plus applicable VAT. The application for extension can be submitted no earlier than 1 year before the expiration of the validity period. The new certificates will be extended for 5 years from the expiration date of the existing certificates (independent of the submission date of the application).</t>
  </si>
  <si>
    <t>The certificate "Senior Mammaplasty Surgeon" can be revoked at any time if
• the information provided in the application proves to be incorrect
• no active Mammaplasty Surgery activity is carried out for over 3 years
• relevant legal convictions related to the medical profession are pronounced
• other reasons exist that contradict the standards for Mammaplasty Surgeons
The revocation of the certificate is decided by the Certificate Issuance Committee or other relevant bodies of the German Cancer Society.</t>
  </si>
  <si>
    <t xml:space="preserve">Algeria </t>
  </si>
  <si>
    <t xml:space="preserve">Albania </t>
  </si>
  <si>
    <t>Åland  Islands</t>
  </si>
  <si>
    <t xml:space="preserve">American Virgin Islands </t>
  </si>
  <si>
    <t xml:space="preserve">American Samoa </t>
  </si>
  <si>
    <t xml:space="preserve">Andorra </t>
  </si>
  <si>
    <t xml:space="preserve">Angola </t>
  </si>
  <si>
    <t xml:space="preserve">Anguilla </t>
  </si>
  <si>
    <t xml:space="preserve">Antarctica </t>
  </si>
  <si>
    <t>Antigua and Barbuda</t>
  </si>
  <si>
    <t xml:space="preserve">Argentina </t>
  </si>
  <si>
    <t xml:space="preserve">Armenia </t>
  </si>
  <si>
    <t xml:space="preserve">Aruba </t>
  </si>
  <si>
    <t xml:space="preserve">Azerbaijan </t>
  </si>
  <si>
    <t>Ethiopia</t>
  </si>
  <si>
    <t xml:space="preserve">Australia </t>
  </si>
  <si>
    <t xml:space="preserve">Bahamas </t>
  </si>
  <si>
    <t xml:space="preserve">Bahrain </t>
  </si>
  <si>
    <t xml:space="preserve">Bangladesh </t>
  </si>
  <si>
    <t xml:space="preserve">Barbados </t>
  </si>
  <si>
    <t xml:space="preserve">Bassas da India </t>
  </si>
  <si>
    <t xml:space="preserve">Belarus </t>
  </si>
  <si>
    <t xml:space="preserve">Belgium </t>
  </si>
  <si>
    <t xml:space="preserve">Belize </t>
  </si>
  <si>
    <t xml:space="preserve">Benin </t>
  </si>
  <si>
    <t xml:space="preserve">Bermuda </t>
  </si>
  <si>
    <t xml:space="preserve">Bhutan </t>
  </si>
  <si>
    <t xml:space="preserve">Bolivia </t>
  </si>
  <si>
    <t xml:space="preserve">Bosnia and Herzegovina </t>
  </si>
  <si>
    <t xml:space="preserve">Botswana </t>
  </si>
  <si>
    <t xml:space="preserve">Bouvet Island </t>
  </si>
  <si>
    <t xml:space="preserve">Brazil </t>
  </si>
  <si>
    <t xml:space="preserve">British Virgin Islands </t>
  </si>
  <si>
    <t xml:space="preserve">British Indian Ocean Territory </t>
  </si>
  <si>
    <t xml:space="preserve">Brunei Darussalam </t>
  </si>
  <si>
    <t xml:space="preserve">Bulgaria </t>
  </si>
  <si>
    <t xml:space="preserve">Burkina Faso </t>
  </si>
  <si>
    <t xml:space="preserve">Burundi </t>
  </si>
  <si>
    <t xml:space="preserve">Chile </t>
  </si>
  <si>
    <t>Denmark</t>
  </si>
  <si>
    <t>Germany</t>
  </si>
  <si>
    <t>Djibouti</t>
  </si>
  <si>
    <t>Estonia</t>
  </si>
  <si>
    <t>Europe</t>
  </si>
  <si>
    <t>Faroe</t>
  </si>
  <si>
    <t>Fiji</t>
  </si>
  <si>
    <t>Finland</t>
  </si>
  <si>
    <t>France</t>
  </si>
  <si>
    <t>Gabon</t>
  </si>
  <si>
    <t>Georgia</t>
  </si>
  <si>
    <t>Greece</t>
  </si>
  <si>
    <t>Greenland</t>
  </si>
  <si>
    <t>India</t>
  </si>
  <si>
    <t>Indonesia</t>
  </si>
  <si>
    <t>Iraq</t>
  </si>
  <si>
    <t>Ireland</t>
  </si>
  <si>
    <t>Iceland</t>
  </si>
  <si>
    <t>Italy</t>
  </si>
  <si>
    <t>Jamaica</t>
  </si>
  <si>
    <t>Yemen</t>
  </si>
  <si>
    <t>Jordan</t>
  </si>
  <si>
    <t>Cambodia</t>
  </si>
  <si>
    <t>Cameroon</t>
  </si>
  <si>
    <t>Canada</t>
  </si>
  <si>
    <t>Kazakhstan</t>
  </si>
  <si>
    <t>Qatar</t>
  </si>
  <si>
    <t>Kenya</t>
  </si>
  <si>
    <t>Kyrgyzstan</t>
  </si>
  <si>
    <t>Colombia</t>
  </si>
  <si>
    <t>Comoros</t>
  </si>
  <si>
    <t>Congo</t>
  </si>
  <si>
    <t>Croatia</t>
  </si>
  <si>
    <t>Cuba</t>
  </si>
  <si>
    <t>Latvia</t>
  </si>
  <si>
    <t>Lebanon</t>
  </si>
  <si>
    <t>Libya</t>
  </si>
  <si>
    <t>Lithuania</t>
  </si>
  <si>
    <t>Madagascar</t>
  </si>
  <si>
    <t>Maldives</t>
  </si>
  <si>
    <t>Morocco</t>
  </si>
  <si>
    <t>Mauritania</t>
  </si>
  <si>
    <t>Macedonia</t>
  </si>
  <si>
    <t>Mexico</t>
  </si>
  <si>
    <t>Micronesia</t>
  </si>
  <si>
    <t>Moldova</t>
  </si>
  <si>
    <t>Mongolia</t>
  </si>
  <si>
    <t>Mozambique</t>
  </si>
  <si>
    <t>Netherlands</t>
  </si>
  <si>
    <t>Norway</t>
  </si>
  <si>
    <t>Austria</t>
  </si>
  <si>
    <t>Philippines</t>
  </si>
  <si>
    <t>Poland</t>
  </si>
  <si>
    <t>Rwanda</t>
  </si>
  <si>
    <t>Romania</t>
  </si>
  <si>
    <t>Zambia</t>
  </si>
  <si>
    <t>Sweden</t>
  </si>
  <si>
    <t>Switzerland</t>
  </si>
  <si>
    <t>Serbia</t>
  </si>
  <si>
    <t>Seychelles</t>
  </si>
  <si>
    <t>Zimbabwe</t>
  </si>
  <si>
    <t>Singapore</t>
  </si>
  <si>
    <t>Slovakia</t>
  </si>
  <si>
    <t>Slovenia</t>
  </si>
  <si>
    <t>Spain</t>
  </si>
  <si>
    <t>Svalbard</t>
  </si>
  <si>
    <t>Swaziland</t>
  </si>
  <si>
    <t>Syria</t>
  </si>
  <si>
    <t>Tajikistan</t>
  </si>
  <si>
    <t>Tanzania</t>
  </si>
  <si>
    <t>Chad</t>
  </si>
  <si>
    <t>Tunisia</t>
  </si>
  <si>
    <t>Turkey</t>
  </si>
  <si>
    <t>Hungary</t>
  </si>
  <si>
    <t>Uzbekistan</t>
  </si>
  <si>
    <t>Cyprus</t>
  </si>
  <si>
    <t>Congo, Democratic Republic of the Congo</t>
  </si>
  <si>
    <t>Korea, Democratic People's Republic of Korea</t>
  </si>
  <si>
    <t>Korea, Republic of Korea</t>
  </si>
  <si>
    <t>St. Vincent and the Grenadines</t>
  </si>
  <si>
    <t>South Africa</t>
  </si>
  <si>
    <t>South Georgia and the South Sandwich Islands</t>
  </si>
  <si>
    <t>Trinidad and Tobago</t>
  </si>
  <si>
    <t>Czech Republic</t>
  </si>
  <si>
    <t>Turks and Caicos Islands</t>
  </si>
  <si>
    <t>Vatican City</t>
  </si>
  <si>
    <t>United Arab Emirates</t>
  </si>
  <si>
    <t>United States</t>
  </si>
  <si>
    <t>Wallis and Futuna</t>
  </si>
  <si>
    <t>Christmas Island</t>
  </si>
  <si>
    <t>West Bank</t>
  </si>
  <si>
    <t>Western Sahara</t>
  </si>
  <si>
    <t>Central African Republic</t>
  </si>
  <si>
    <t>Egypt</t>
  </si>
  <si>
    <t xml:space="preserve">Equatorial Guinea </t>
  </si>
  <si>
    <t>Cook Islands</t>
  </si>
  <si>
    <t>Côte d'Ivoire</t>
  </si>
  <si>
    <t>Dominican Republic</t>
  </si>
  <si>
    <t>Falkland Islands</t>
  </si>
  <si>
    <t>French Southern and Antarctic Lands</t>
  </si>
  <si>
    <t>French Guiana</t>
  </si>
  <si>
    <t>French Polynesia</t>
  </si>
  <si>
    <t>Gaza Strip</t>
  </si>
  <si>
    <t>United Kingdom</t>
  </si>
  <si>
    <t>Heard and McDonald Islands</t>
  </si>
  <si>
    <t>Hong Kong</t>
  </si>
  <si>
    <t>Isle of Man</t>
  </si>
  <si>
    <t>Cayman Islands</t>
  </si>
  <si>
    <t>Cape Verde</t>
  </si>
  <si>
    <t>Smaller American Overseas Islands</t>
  </si>
  <si>
    <t>Cocos (Keeling Islands)</t>
  </si>
  <si>
    <t>Marshall Islands</t>
  </si>
  <si>
    <t>New Caledonia</t>
  </si>
  <si>
    <t>New Zealand</t>
  </si>
  <si>
    <t>Netherlands Antilles</t>
  </si>
  <si>
    <t>Northern Mariana Islands</t>
  </si>
  <si>
    <t>Norfolk Island</t>
  </si>
  <si>
    <t>Papua New Guinea</t>
  </si>
  <si>
    <t>Pitcairn Islands</t>
  </si>
  <si>
    <t>Russian Federation</t>
  </si>
  <si>
    <t>Saint Martin</t>
  </si>
  <si>
    <t>Solomon Islands</t>
  </si>
  <si>
    <t>São Tomé and Príncipe</t>
  </si>
  <si>
    <t>Saudi Arabia</t>
  </si>
  <si>
    <t>Serbia and Montenegro</t>
  </si>
  <si>
    <t>Sri Lanke</t>
  </si>
  <si>
    <t>St. Helena, Ascension and Tristan da cunha</t>
  </si>
  <si>
    <t>St. Kitts and Nevis</t>
  </si>
  <si>
    <t>St. Pierre and Miquelon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</si>
</sst>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indexed="8"/>
      <name val="Calibri"/>
      <family val="2"/>
    </font>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color indexed="8"/>
      <name val="Arial"/>
      <family val="2"/>
    </font>
    <font>
      <sz val="11"/>
      <color indexed="8"/>
      <name val="Calibri"/>
      <family val="2"/>
    </font>
    <font>
      <sz val="10"/>
      <name val="Arial"/>
      <family val="2"/>
    </font>
    <font>
      <sz val="8"/>
      <name val="Arial"/>
      <family val="2"/>
    </font>
    <font>
      <b/>
      <sz val="11"/>
      <color indexed="8"/>
      <name val="Calibri"/>
      <family val="2"/>
    </font>
    <font>
      <b/>
      <sz val="8"/>
      <color indexed="8"/>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11"/>
      <color indexed="8"/>
      <name val="Arial"/>
      <family val="2"/>
    </font>
    <font>
      <b/>
      <sz val="10"/>
      <color indexed="8"/>
      <name val="Arial"/>
      <family val="2"/>
    </font>
    <font>
      <sz val="9"/>
      <color indexed="8"/>
      <name val="Arial"/>
      <family val="2"/>
    </font>
    <font>
      <b/>
      <sz val="8"/>
      <name val="Arial"/>
      <family val="2"/>
    </font>
    <font>
      <sz val="11"/>
      <color indexed="8"/>
      <name val="Calibri"/>
      <family val="2"/>
    </font>
    <font>
      <sz val="10"/>
      <color indexed="8"/>
      <name val="Arial"/>
      <family val="2"/>
    </font>
    <font>
      <b/>
      <sz val="11"/>
      <color indexed="8"/>
      <name val="Arial"/>
      <family val="2"/>
    </font>
    <font>
      <b/>
      <sz val="10"/>
      <color indexed="8"/>
      <name val="Arial"/>
      <family val="2"/>
    </font>
    <font>
      <sz val="9"/>
      <color indexed="8"/>
      <name val="Arial"/>
      <family val="2"/>
    </font>
    <font>
      <b/>
      <sz val="9"/>
      <color indexed="8"/>
      <name val="Arial"/>
      <family val="2"/>
    </font>
    <font>
      <sz val="8"/>
      <color indexed="8"/>
      <name val="Arial"/>
      <family val="2"/>
    </font>
    <font>
      <b/>
      <sz val="8"/>
      <color indexed="8"/>
      <name val="Arial"/>
      <family val="2"/>
    </font>
    <font>
      <b/>
      <sz val="8.5"/>
      <color indexed="8"/>
      <name val="Arial"/>
      <family val="2"/>
    </font>
    <font>
      <sz val="7"/>
      <color indexed="8"/>
      <name val="Arial"/>
      <family val="2"/>
    </font>
    <font>
      <b/>
      <sz val="12"/>
      <color indexed="8"/>
      <name val="Arial"/>
      <family val="2"/>
    </font>
    <font>
      <b/>
      <strike/>
      <sz val="9"/>
      <color indexed="8"/>
      <name val="Cambria"/>
      <family val="1"/>
    </font>
    <font>
      <strike/>
      <sz val="11"/>
      <color indexed="8"/>
      <name val="Cambria"/>
      <family val="1"/>
    </font>
    <font>
      <sz val="9"/>
      <name val="Arial"/>
      <family val="2"/>
    </font>
    <font>
      <vertAlign val="superscript"/>
      <sz val="9"/>
      <name val="Arial"/>
      <family val="2"/>
    </font>
    <font>
      <vertAlign val="superscrip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sz val="11"/>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9"/>
      <color indexed="81"/>
      <name val="Arial"/>
      <family val="2"/>
    </font>
    <font>
      <vertAlign val="superscript"/>
      <sz val="9"/>
      <color indexed="8"/>
      <name val="Arial"/>
      <family val="2"/>
    </font>
    <font>
      <b/>
      <sz val="7"/>
      <color indexed="8"/>
      <name val="Arial"/>
      <family val="2"/>
    </font>
    <font>
      <b/>
      <sz val="8"/>
      <color rgb="FFFF0000"/>
      <name val="Arial"/>
      <family val="2"/>
    </font>
    <font>
      <b/>
      <sz val="8"/>
      <color theme="0"/>
      <name val="Arial"/>
      <family val="2"/>
    </font>
    <font>
      <sz val="8"/>
      <color indexed="8"/>
      <name val="Calibri"/>
      <family val="2"/>
    </font>
    <font>
      <u/>
      <sz val="8"/>
      <color indexed="8"/>
      <name val="Arial"/>
      <family val="2"/>
    </font>
    <font>
      <sz val="10"/>
      <color indexed="8"/>
      <name val="Calibri"/>
      <family val="2"/>
    </font>
    <font>
      <vertAlign val="superscript"/>
      <sz val="9"/>
      <color rgb="FF000000"/>
      <name val="Arial"/>
      <family val="2"/>
    </font>
    <font>
      <vertAlign val="superscript"/>
      <sz val="8"/>
      <color rgb="FF000000"/>
      <name val="Arial"/>
      <family val="2"/>
    </font>
    <font>
      <sz val="9"/>
      <color rgb="FFFF0000"/>
      <name val="Arial"/>
      <family val="2"/>
    </font>
    <font>
      <sz val="11"/>
      <color rgb="FF00000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solid">
        <fgColor indexed="50"/>
        <bgColor indexed="64"/>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patternFill>
    </fill>
    <fill>
      <patternFill patternType="solid">
        <fgColor theme="7"/>
      </patternFill>
    </fill>
    <fill>
      <patternFill patternType="solid">
        <fgColor rgb="FF92D050"/>
        <bgColor indexed="64"/>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s>
  <cellStyleXfs count="501">
    <xf numFmtId="0" fontId="0" fillId="0" borderId="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9" fillId="2" borderId="0" applyNumberFormat="0" applyBorder="0" applyAlignment="0" applyProtection="0"/>
    <xf numFmtId="0" fontId="2" fillId="2" borderId="0" applyNumberFormat="0" applyBorder="0" applyAlignment="0" applyProtection="0"/>
    <xf numFmtId="0" fontId="19" fillId="2" borderId="0" applyNumberFormat="0" applyBorder="0" applyAlignment="0" applyProtection="0"/>
    <xf numFmtId="0" fontId="2" fillId="2" borderId="0" applyNumberFormat="0" applyBorder="0" applyAlignment="0" applyProtection="0"/>
    <xf numFmtId="0" fontId="19" fillId="2" borderId="0" applyNumberFormat="0" applyBorder="0" applyAlignment="0" applyProtection="0"/>
    <xf numFmtId="0" fontId="2" fillId="2"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9" fillId="3" borderId="0" applyNumberFormat="0" applyBorder="0" applyAlignment="0" applyProtection="0"/>
    <xf numFmtId="0" fontId="2" fillId="3" borderId="0" applyNumberFormat="0" applyBorder="0" applyAlignment="0" applyProtection="0"/>
    <xf numFmtId="0" fontId="19" fillId="3" borderId="0" applyNumberFormat="0" applyBorder="0" applyAlignment="0" applyProtection="0"/>
    <xf numFmtId="0" fontId="2" fillId="3" borderId="0" applyNumberFormat="0" applyBorder="0" applyAlignment="0" applyProtection="0"/>
    <xf numFmtId="0" fontId="19" fillId="3" borderId="0" applyNumberFormat="0" applyBorder="0" applyAlignment="0" applyProtection="0"/>
    <xf numFmtId="0" fontId="2" fillId="3"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9" fillId="4" borderId="0" applyNumberFormat="0" applyBorder="0" applyAlignment="0" applyProtection="0"/>
    <xf numFmtId="0" fontId="2" fillId="4" borderId="0" applyNumberFormat="0" applyBorder="0" applyAlignment="0" applyProtection="0"/>
    <xf numFmtId="0" fontId="19" fillId="4" borderId="0" applyNumberFormat="0" applyBorder="0" applyAlignment="0" applyProtection="0"/>
    <xf numFmtId="0" fontId="2" fillId="4" borderId="0" applyNumberFormat="0" applyBorder="0" applyAlignment="0" applyProtection="0"/>
    <xf numFmtId="0" fontId="19" fillId="4" borderId="0" applyNumberFormat="0" applyBorder="0" applyAlignment="0" applyProtection="0"/>
    <xf numFmtId="0" fontId="2" fillId="4"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9" fillId="5" borderId="0" applyNumberFormat="0" applyBorder="0" applyAlignment="0" applyProtection="0"/>
    <xf numFmtId="0" fontId="2" fillId="5" borderId="0" applyNumberFormat="0" applyBorder="0" applyAlignment="0" applyProtection="0"/>
    <xf numFmtId="0" fontId="19" fillId="5" borderId="0" applyNumberFormat="0" applyBorder="0" applyAlignment="0" applyProtection="0"/>
    <xf numFmtId="0" fontId="2" fillId="5" borderId="0" applyNumberFormat="0" applyBorder="0" applyAlignment="0" applyProtection="0"/>
    <xf numFmtId="0" fontId="19" fillId="5" borderId="0" applyNumberFormat="0" applyBorder="0" applyAlignment="0" applyProtection="0"/>
    <xf numFmtId="0" fontId="2" fillId="5" borderId="0" applyNumberFormat="0" applyBorder="0" applyAlignment="0" applyProtection="0"/>
    <xf numFmtId="0" fontId="58" fillId="26" borderId="0" applyNumberFormat="0" applyBorder="0" applyAlignment="0" applyProtection="0"/>
    <xf numFmtId="0" fontId="19" fillId="6" borderId="0" applyNumberFormat="0" applyBorder="0" applyAlignment="0" applyProtection="0"/>
    <xf numFmtId="0" fontId="2" fillId="6" borderId="0" applyNumberFormat="0" applyBorder="0" applyAlignment="0" applyProtection="0"/>
    <xf numFmtId="0" fontId="19" fillId="6" borderId="0" applyNumberFormat="0" applyBorder="0" applyAlignment="0" applyProtection="0"/>
    <xf numFmtId="0" fontId="2" fillId="6" borderId="0" applyNumberFormat="0" applyBorder="0" applyAlignment="0" applyProtection="0"/>
    <xf numFmtId="0" fontId="19" fillId="6" borderId="0" applyNumberFormat="0" applyBorder="0" applyAlignment="0" applyProtection="0"/>
    <xf numFmtId="0" fontId="2" fillId="6" borderId="0" applyNumberFormat="0" applyBorder="0" applyAlignment="0" applyProtection="0"/>
    <xf numFmtId="0" fontId="58" fillId="27" borderId="0" applyNumberFormat="0" applyBorder="0" applyAlignment="0" applyProtection="0"/>
    <xf numFmtId="0" fontId="19" fillId="7" borderId="0" applyNumberFormat="0" applyBorder="0" applyAlignment="0" applyProtection="0"/>
    <xf numFmtId="0" fontId="2" fillId="7" borderId="0" applyNumberFormat="0" applyBorder="0" applyAlignment="0" applyProtection="0"/>
    <xf numFmtId="0" fontId="19" fillId="7" borderId="0" applyNumberFormat="0" applyBorder="0" applyAlignment="0" applyProtection="0"/>
    <xf numFmtId="0" fontId="2" fillId="7" borderId="0" applyNumberFormat="0" applyBorder="0" applyAlignment="0" applyProtection="0"/>
    <xf numFmtId="0" fontId="19" fillId="7" borderId="0" applyNumberFormat="0" applyBorder="0" applyAlignment="0" applyProtection="0"/>
    <xf numFmtId="0" fontId="2" fillId="7" borderId="0" applyNumberFormat="0" applyBorder="0" applyAlignment="0" applyProtection="0"/>
    <xf numFmtId="0" fontId="58" fillId="8" borderId="0" applyNumberFormat="0" applyBorder="0" applyAlignment="0" applyProtection="0"/>
    <xf numFmtId="0" fontId="19" fillId="8" borderId="0" applyNumberFormat="0" applyBorder="0" applyAlignment="0" applyProtection="0"/>
    <xf numFmtId="0" fontId="2" fillId="8" borderId="0" applyNumberFormat="0" applyBorder="0" applyAlignment="0" applyProtection="0"/>
    <xf numFmtId="0" fontId="19" fillId="8" borderId="0" applyNumberFormat="0" applyBorder="0" applyAlignment="0" applyProtection="0"/>
    <xf numFmtId="0" fontId="2" fillId="8" borderId="0" applyNumberFormat="0" applyBorder="0" applyAlignment="0" applyProtection="0"/>
    <xf numFmtId="0" fontId="19" fillId="8" borderId="0" applyNumberFormat="0" applyBorder="0" applyAlignment="0" applyProtection="0"/>
    <xf numFmtId="0" fontId="2" fillId="8" borderId="0" applyNumberFormat="0" applyBorder="0" applyAlignment="0" applyProtection="0"/>
    <xf numFmtId="0" fontId="58" fillId="28" borderId="0" applyNumberFormat="0" applyBorder="0" applyAlignment="0" applyProtection="0"/>
    <xf numFmtId="0" fontId="19" fillId="9" borderId="0" applyNumberFormat="0" applyBorder="0" applyAlignment="0" applyProtection="0"/>
    <xf numFmtId="0" fontId="2" fillId="9" borderId="0" applyNumberFormat="0" applyBorder="0" applyAlignment="0" applyProtection="0"/>
    <xf numFmtId="0" fontId="19" fillId="9" borderId="0" applyNumberFormat="0" applyBorder="0" applyAlignment="0" applyProtection="0"/>
    <xf numFmtId="0" fontId="2" fillId="9" borderId="0" applyNumberFormat="0" applyBorder="0" applyAlignment="0" applyProtection="0"/>
    <xf numFmtId="0" fontId="19" fillId="9" borderId="0" applyNumberFormat="0" applyBorder="0" applyAlignment="0" applyProtection="0"/>
    <xf numFmtId="0" fontId="2" fillId="9"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9" fillId="10" borderId="0" applyNumberFormat="0" applyBorder="0" applyAlignment="0" applyProtection="0"/>
    <xf numFmtId="0" fontId="2" fillId="10" borderId="0" applyNumberFormat="0" applyBorder="0" applyAlignment="0" applyProtection="0"/>
    <xf numFmtId="0" fontId="19" fillId="10" borderId="0" applyNumberFormat="0" applyBorder="0" applyAlignment="0" applyProtection="0"/>
    <xf numFmtId="0" fontId="2" fillId="10" borderId="0" applyNumberFormat="0" applyBorder="0" applyAlignment="0" applyProtection="0"/>
    <xf numFmtId="0" fontId="19" fillId="10" borderId="0" applyNumberFormat="0" applyBorder="0" applyAlignment="0" applyProtection="0"/>
    <xf numFmtId="0" fontId="2" fillId="10" borderId="0" applyNumberFormat="0" applyBorder="0" applyAlignment="0" applyProtection="0"/>
    <xf numFmtId="0" fontId="58" fillId="5" borderId="0" applyNumberFormat="0" applyBorder="0" applyAlignment="0" applyProtection="0"/>
    <xf numFmtId="0" fontId="19" fillId="5" borderId="0" applyNumberFormat="0" applyBorder="0" applyAlignment="0" applyProtection="0"/>
    <xf numFmtId="0" fontId="2" fillId="5" borderId="0" applyNumberFormat="0" applyBorder="0" applyAlignment="0" applyProtection="0"/>
    <xf numFmtId="0" fontId="19" fillId="5" borderId="0" applyNumberFormat="0" applyBorder="0" applyAlignment="0" applyProtection="0"/>
    <xf numFmtId="0" fontId="2" fillId="5" borderId="0" applyNumberFormat="0" applyBorder="0" applyAlignment="0" applyProtection="0"/>
    <xf numFmtId="0" fontId="19" fillId="5" borderId="0" applyNumberFormat="0" applyBorder="0" applyAlignment="0" applyProtection="0"/>
    <xf numFmtId="0" fontId="2" fillId="5" borderId="0" applyNumberFormat="0" applyBorder="0" applyAlignment="0" applyProtection="0"/>
    <xf numFmtId="0" fontId="58" fillId="29" borderId="0" applyNumberFormat="0" applyBorder="0" applyAlignment="0" applyProtection="0"/>
    <xf numFmtId="0" fontId="19" fillId="8" borderId="0" applyNumberFormat="0" applyBorder="0" applyAlignment="0" applyProtection="0"/>
    <xf numFmtId="0" fontId="2" fillId="8" borderId="0" applyNumberFormat="0" applyBorder="0" applyAlignment="0" applyProtection="0"/>
    <xf numFmtId="0" fontId="19" fillId="8" borderId="0" applyNumberFormat="0" applyBorder="0" applyAlignment="0" applyProtection="0"/>
    <xf numFmtId="0" fontId="2" fillId="8" borderId="0" applyNumberFormat="0" applyBorder="0" applyAlignment="0" applyProtection="0"/>
    <xf numFmtId="0" fontId="19" fillId="8" borderId="0" applyNumberFormat="0" applyBorder="0" applyAlignment="0" applyProtection="0"/>
    <xf numFmtId="0" fontId="2" fillId="8" borderId="0" applyNumberFormat="0" applyBorder="0" applyAlignment="0" applyProtection="0"/>
    <xf numFmtId="0" fontId="58" fillId="11" borderId="0" applyNumberFormat="0" applyBorder="0" applyAlignment="0" applyProtection="0"/>
    <xf numFmtId="0" fontId="19" fillId="11" borderId="0" applyNumberFormat="0" applyBorder="0" applyAlignment="0" applyProtection="0"/>
    <xf numFmtId="0" fontId="2" fillId="11" borderId="0" applyNumberFormat="0" applyBorder="0" applyAlignment="0" applyProtection="0"/>
    <xf numFmtId="0" fontId="19" fillId="11" borderId="0" applyNumberFormat="0" applyBorder="0" applyAlignment="0" applyProtection="0"/>
    <xf numFmtId="0" fontId="2" fillId="11" borderId="0" applyNumberFormat="0" applyBorder="0" applyAlignment="0" applyProtection="0"/>
    <xf numFmtId="0" fontId="19" fillId="11" borderId="0" applyNumberFormat="0" applyBorder="0" applyAlignment="0" applyProtection="0"/>
    <xf numFmtId="0" fontId="2" fillId="11" borderId="0" applyNumberFormat="0" applyBorder="0" applyAlignment="0" applyProtection="0"/>
    <xf numFmtId="0" fontId="59" fillId="12" borderId="0" applyNumberFormat="0" applyBorder="0" applyAlignment="0" applyProtection="0"/>
    <xf numFmtId="0" fontId="29" fillId="12" borderId="0" applyNumberFormat="0" applyBorder="0" applyAlignment="0" applyProtection="0"/>
    <xf numFmtId="0" fontId="17" fillId="12" borderId="0" applyNumberFormat="0" applyBorder="0" applyAlignment="0" applyProtection="0"/>
    <xf numFmtId="0" fontId="29" fillId="12" borderId="0" applyNumberFormat="0" applyBorder="0" applyAlignment="0" applyProtection="0"/>
    <xf numFmtId="0" fontId="17" fillId="12" borderId="0" applyNumberFormat="0" applyBorder="0" applyAlignment="0" applyProtection="0"/>
    <xf numFmtId="0" fontId="59" fillId="30" borderId="0" applyNumberFormat="0" applyBorder="0" applyAlignment="0" applyProtection="0"/>
    <xf numFmtId="0" fontId="29" fillId="9" borderId="0" applyNumberFormat="0" applyBorder="0" applyAlignment="0" applyProtection="0"/>
    <xf numFmtId="0" fontId="17" fillId="9" borderId="0" applyNumberFormat="0" applyBorder="0" applyAlignment="0" applyProtection="0"/>
    <xf numFmtId="0" fontId="29" fillId="9" borderId="0" applyNumberFormat="0" applyBorder="0" applyAlignment="0" applyProtection="0"/>
    <xf numFmtId="0" fontId="17" fillId="9" borderId="0" applyNumberFormat="0" applyBorder="0" applyAlignment="0" applyProtection="0"/>
    <xf numFmtId="0" fontId="59" fillId="31" borderId="0" applyNumberFormat="0" applyBorder="0" applyAlignment="0" applyProtection="0"/>
    <xf numFmtId="0" fontId="29" fillId="10" borderId="0" applyNumberFormat="0" applyBorder="0" applyAlignment="0" applyProtection="0"/>
    <xf numFmtId="0" fontId="17" fillId="10" borderId="0" applyNumberFormat="0" applyBorder="0" applyAlignment="0" applyProtection="0"/>
    <xf numFmtId="0" fontId="29" fillId="10" borderId="0" applyNumberFormat="0" applyBorder="0" applyAlignment="0" applyProtection="0"/>
    <xf numFmtId="0" fontId="17" fillId="10"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29" fillId="13" borderId="0" applyNumberFormat="0" applyBorder="0" applyAlignment="0" applyProtection="0"/>
    <xf numFmtId="0" fontId="17" fillId="13" borderId="0" applyNumberFormat="0" applyBorder="0" applyAlignment="0" applyProtection="0"/>
    <xf numFmtId="0" fontId="29" fillId="13" borderId="0" applyNumberFormat="0" applyBorder="0" applyAlignment="0" applyProtection="0"/>
    <xf numFmtId="0" fontId="17" fillId="13" borderId="0" applyNumberFormat="0" applyBorder="0" applyAlignment="0" applyProtection="0"/>
    <xf numFmtId="0" fontId="59" fillId="32" borderId="0" applyNumberFormat="0" applyBorder="0" applyAlignment="0" applyProtection="0"/>
    <xf numFmtId="0" fontId="29" fillId="14" borderId="0" applyNumberFormat="0" applyBorder="0" applyAlignment="0" applyProtection="0"/>
    <xf numFmtId="0" fontId="17" fillId="14" borderId="0" applyNumberFormat="0" applyBorder="0" applyAlignment="0" applyProtection="0"/>
    <xf numFmtId="0" fontId="29" fillId="14" borderId="0" applyNumberFormat="0" applyBorder="0" applyAlignment="0" applyProtection="0"/>
    <xf numFmtId="0" fontId="17" fillId="14"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29" fillId="15" borderId="0" applyNumberFormat="0" applyBorder="0" applyAlignment="0" applyProtection="0"/>
    <xf numFmtId="0" fontId="17" fillId="15" borderId="0" applyNumberFormat="0" applyBorder="0" applyAlignment="0" applyProtection="0"/>
    <xf numFmtId="0" fontId="29" fillId="15" borderId="0" applyNumberFormat="0" applyBorder="0" applyAlignment="0" applyProtection="0"/>
    <xf numFmtId="0" fontId="17" fillId="15" borderId="0" applyNumberFormat="0" applyBorder="0" applyAlignment="0" applyProtection="0"/>
    <xf numFmtId="0" fontId="29" fillId="16" borderId="0" applyNumberFormat="0" applyBorder="0" applyAlignment="0" applyProtection="0"/>
    <xf numFmtId="0" fontId="17" fillId="16" borderId="0" applyNumberFormat="0" applyBorder="0" applyAlignment="0" applyProtection="0"/>
    <xf numFmtId="0" fontId="29" fillId="17" borderId="0" applyNumberFormat="0" applyBorder="0" applyAlignment="0" applyProtection="0"/>
    <xf numFmtId="0" fontId="17" fillId="17" borderId="0" applyNumberFormat="0" applyBorder="0" applyAlignment="0" applyProtection="0"/>
    <xf numFmtId="0" fontId="29" fillId="18" borderId="0" applyNumberFormat="0" applyBorder="0" applyAlignment="0" applyProtection="0"/>
    <xf numFmtId="0" fontId="17" fillId="18" borderId="0" applyNumberFormat="0" applyBorder="0" applyAlignment="0" applyProtection="0"/>
    <xf numFmtId="0" fontId="29" fillId="13" borderId="0" applyNumberFormat="0" applyBorder="0" applyAlignment="0" applyProtection="0"/>
    <xf numFmtId="0" fontId="17" fillId="13" borderId="0" applyNumberFormat="0" applyBorder="0" applyAlignment="0" applyProtection="0"/>
    <xf numFmtId="0" fontId="29" fillId="14" borderId="0" applyNumberFormat="0" applyBorder="0" applyAlignment="0" applyProtection="0"/>
    <xf numFmtId="0" fontId="17" fillId="14" borderId="0" applyNumberFormat="0" applyBorder="0" applyAlignment="0" applyProtection="0"/>
    <xf numFmtId="0" fontId="29" fillId="19" borderId="0" applyNumberFormat="0" applyBorder="0" applyAlignment="0" applyProtection="0"/>
    <xf numFmtId="0" fontId="17" fillId="19"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60" fillId="20" borderId="29" applyNumberFormat="0" applyAlignment="0" applyProtection="0"/>
    <xf numFmtId="0" fontId="60" fillId="20" borderId="29" applyNumberFormat="0" applyAlignment="0" applyProtection="0"/>
    <xf numFmtId="0" fontId="60" fillId="20" borderId="29" applyNumberFormat="0" applyAlignment="0" applyProtection="0"/>
    <xf numFmtId="0" fontId="60" fillId="20" borderId="29" applyNumberFormat="0" applyAlignment="0" applyProtection="0"/>
    <xf numFmtId="0" fontId="30" fillId="20" borderId="1" applyNumberFormat="0" applyAlignment="0" applyProtection="0"/>
    <xf numFmtId="0" fontId="10" fillId="20" borderId="1" applyNumberFormat="0" applyAlignment="0" applyProtection="0"/>
    <xf numFmtId="0" fontId="30" fillId="20" borderId="1" applyNumberFormat="0" applyAlignment="0" applyProtection="0"/>
    <xf numFmtId="0" fontId="10" fillId="20" borderId="1" applyNumberFormat="0" applyAlignment="0" applyProtection="0"/>
    <xf numFmtId="0" fontId="30" fillId="20" borderId="1" applyNumberFormat="0" applyAlignment="0" applyProtection="0"/>
    <xf numFmtId="0" fontId="10" fillId="20" borderId="1" applyNumberFormat="0" applyAlignment="0" applyProtection="0"/>
    <xf numFmtId="0" fontId="60" fillId="20" borderId="29" applyNumberFormat="0" applyAlignment="0" applyProtection="0"/>
    <xf numFmtId="0" fontId="35" fillId="3" borderId="0" applyNumberFormat="0" applyBorder="0" applyAlignment="0" applyProtection="0"/>
    <xf numFmtId="0" fontId="8" fillId="3" borderId="0" applyNumberFormat="0" applyBorder="0" applyAlignment="0" applyProtection="0"/>
    <xf numFmtId="0" fontId="62" fillId="20" borderId="30" applyNumberFormat="0" applyAlignment="0" applyProtection="0"/>
    <xf numFmtId="0" fontId="62" fillId="20" borderId="30" applyNumberFormat="0" applyAlignment="0" applyProtection="0"/>
    <xf numFmtId="0" fontId="62" fillId="20" borderId="30" applyNumberFormat="0" applyAlignment="0" applyProtection="0"/>
    <xf numFmtId="0" fontId="62" fillId="20" borderId="30" applyNumberFormat="0" applyAlignment="0" applyProtection="0"/>
    <xf numFmtId="0" fontId="31" fillId="20" borderId="2" applyNumberFormat="0" applyAlignment="0" applyProtection="0"/>
    <xf numFmtId="0" fontId="11" fillId="20" borderId="2" applyNumberFormat="0" applyAlignment="0" applyProtection="0"/>
    <xf numFmtId="0" fontId="31" fillId="20" borderId="2" applyNumberFormat="0" applyAlignment="0" applyProtection="0"/>
    <xf numFmtId="0" fontId="11" fillId="20" borderId="2" applyNumberFormat="0" applyAlignment="0" applyProtection="0"/>
    <xf numFmtId="0" fontId="31" fillId="20" borderId="2" applyNumberFormat="0" applyAlignment="0" applyProtection="0"/>
    <xf numFmtId="0" fontId="11" fillId="20" borderId="2" applyNumberFormat="0" applyAlignment="0" applyProtection="0"/>
    <xf numFmtId="0" fontId="62" fillId="20" borderId="30" applyNumberFormat="0" applyAlignment="0" applyProtection="0"/>
    <xf numFmtId="0" fontId="31" fillId="20" borderId="2" applyNumberFormat="0" applyAlignment="0" applyProtection="0"/>
    <xf numFmtId="0" fontId="11" fillId="20" borderId="2" applyNumberFormat="0" applyAlignment="0" applyProtection="0"/>
    <xf numFmtId="0" fontId="37" fillId="21" borderId="3" applyNumberFormat="0" applyAlignment="0" applyProtection="0"/>
    <xf numFmtId="0" fontId="13" fillId="21" borderId="3" applyNumberFormat="0" applyAlignment="0" applyProtection="0"/>
    <xf numFmtId="0" fontId="64" fillId="39" borderId="30" applyNumberFormat="0" applyAlignment="0" applyProtection="0"/>
    <xf numFmtId="0" fontId="32" fillId="7" borderId="2" applyNumberFormat="0" applyAlignment="0" applyProtection="0"/>
    <xf numFmtId="0" fontId="9" fillId="7" borderId="2" applyNumberFormat="0" applyAlignment="0" applyProtection="0"/>
    <xf numFmtId="0" fontId="32" fillId="7" borderId="2" applyNumberFormat="0" applyAlignment="0" applyProtection="0"/>
    <xf numFmtId="0" fontId="9" fillId="7" borderId="2" applyNumberFormat="0" applyAlignment="0" applyProtection="0"/>
    <xf numFmtId="0" fontId="32" fillId="7" borderId="2" applyNumberFormat="0" applyAlignment="0" applyProtection="0"/>
    <xf numFmtId="0" fontId="9" fillId="7" borderId="2" applyNumberFormat="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65" fillId="0" borderId="4" applyNumberFormat="0" applyFill="0" applyAlignment="0" applyProtection="0"/>
    <xf numFmtId="0" fontId="22" fillId="0" borderId="4" applyNumberFormat="0" applyFill="0" applyAlignment="0" applyProtection="0"/>
    <xf numFmtId="0" fontId="16" fillId="0" borderId="4" applyNumberFormat="0" applyFill="0" applyAlignment="0" applyProtection="0"/>
    <xf numFmtId="0" fontId="22" fillId="0" borderId="4" applyNumberFormat="0" applyFill="0" applyAlignment="0" applyProtection="0"/>
    <xf numFmtId="0" fontId="16" fillId="0" borderId="4" applyNumberFormat="0" applyFill="0" applyAlignment="0" applyProtection="0"/>
    <xf numFmtId="0" fontId="65" fillId="0" borderId="4" applyNumberFormat="0" applyFill="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15" fillId="0" borderId="0" applyNumberFormat="0" applyFill="0" applyBorder="0" applyAlignment="0" applyProtection="0"/>
    <xf numFmtId="0" fontId="34" fillId="4" borderId="0" applyNumberFormat="0" applyBorder="0" applyAlignment="0" applyProtection="0"/>
    <xf numFmtId="0" fontId="7" fillId="4"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32" fillId="7" borderId="2" applyNumberFormat="0" applyAlignment="0" applyProtection="0"/>
    <xf numFmtId="0" fontId="9" fillId="7" borderId="2" applyNumberFormat="0" applyAlignment="0" applyProtection="0"/>
    <xf numFmtId="0" fontId="36" fillId="0" borderId="8" applyNumberFormat="0" applyFill="0" applyAlignment="0" applyProtection="0"/>
    <xf numFmtId="0" fontId="12" fillId="0" borderId="8" applyNumberFormat="0" applyFill="0" applyAlignment="0" applyProtection="0"/>
    <xf numFmtId="0" fontId="69" fillId="41" borderId="0" applyNumberFormat="0" applyBorder="0" applyAlignment="0" applyProtection="0"/>
    <xf numFmtId="0" fontId="58" fillId="0" borderId="0"/>
    <xf numFmtId="0" fontId="20" fillId="22" borderId="9" applyNumberFormat="0" applyFont="0" applyAlignment="0" applyProtection="0"/>
    <xf numFmtId="0" fontId="20" fillId="22" borderId="9" applyNumberFormat="0" applyFont="0" applyAlignment="0" applyProtection="0"/>
    <xf numFmtId="0" fontId="19" fillId="42" borderId="34" applyNumberFormat="0" applyFont="0" applyAlignment="0" applyProtection="0"/>
    <xf numFmtId="0" fontId="19" fillId="42" borderId="34" applyNumberFormat="0" applyFont="0" applyAlignment="0" applyProtection="0"/>
    <xf numFmtId="0" fontId="19"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42"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19"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19" fillId="42" borderId="34" applyNumberFormat="0" applyFont="0" applyAlignment="0" applyProtection="0"/>
    <xf numFmtId="0" fontId="2" fillId="42" borderId="34" applyNumberFormat="0" applyFont="0" applyAlignment="0" applyProtection="0"/>
    <xf numFmtId="0" fontId="30" fillId="20" borderId="1" applyNumberFormat="0" applyAlignment="0" applyProtection="0"/>
    <xf numFmtId="0" fontId="10" fillId="20" borderId="1" applyNumberFormat="0" applyAlignment="0" applyProtection="0"/>
    <xf numFmtId="9" fontId="4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61" fillId="37" borderId="0" applyNumberFormat="0" applyBorder="0" applyAlignment="0" applyProtection="0"/>
    <xf numFmtId="0" fontId="61" fillId="37" borderId="0" applyNumberFormat="0" applyBorder="0" applyAlignment="0" applyProtection="0"/>
    <xf numFmtId="0" fontId="20" fillId="0" borderId="0"/>
    <xf numFmtId="0" fontId="58" fillId="0" borderId="0"/>
    <xf numFmtId="0" fontId="58" fillId="0" borderId="0"/>
    <xf numFmtId="0" fontId="70" fillId="0" borderId="0"/>
    <xf numFmtId="0" fontId="20" fillId="0" borderId="0"/>
    <xf numFmtId="0" fontId="58" fillId="0" borderId="0"/>
    <xf numFmtId="0" fontId="58" fillId="0" borderId="0"/>
    <xf numFmtId="0" fontId="70"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20" fillId="0" borderId="0"/>
    <xf numFmtId="0" fontId="70" fillId="0" borderId="0"/>
    <xf numFmtId="0" fontId="2" fillId="0" borderId="0"/>
    <xf numFmtId="0" fontId="19"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70" fillId="0" borderId="0"/>
    <xf numFmtId="0" fontId="2" fillId="0" borderId="0"/>
    <xf numFmtId="0" fontId="58" fillId="0" borderId="0"/>
    <xf numFmtId="0" fontId="20" fillId="0" borderId="0"/>
    <xf numFmtId="0" fontId="22" fillId="0" borderId="4" applyNumberFormat="0" applyFill="0" applyAlignment="0" applyProtection="0"/>
    <xf numFmtId="0" fontId="16" fillId="0" borderId="4" applyNumberFormat="0" applyFill="0" applyAlignment="0" applyProtection="0"/>
    <xf numFmtId="0" fontId="25" fillId="0" borderId="5" applyNumberFormat="0" applyFill="0" applyAlignment="0" applyProtection="0"/>
    <xf numFmtId="0" fontId="4" fillId="0" borderId="5" applyNumberFormat="0" applyFill="0" applyAlignment="0" applyProtection="0"/>
    <xf numFmtId="0" fontId="25" fillId="0" borderId="5" applyNumberFormat="0" applyFill="0" applyAlignment="0" applyProtection="0"/>
    <xf numFmtId="0" fontId="4" fillId="0" borderId="5" applyNumberFormat="0" applyFill="0" applyAlignment="0" applyProtection="0"/>
    <xf numFmtId="0" fontId="28" fillId="0" borderId="6" applyNumberFormat="0" applyFill="0" applyAlignment="0" applyProtection="0"/>
    <xf numFmtId="0" fontId="5" fillId="0" borderId="6" applyNumberFormat="0" applyFill="0" applyAlignment="0" applyProtection="0"/>
    <xf numFmtId="0" fontId="28" fillId="0" borderId="6" applyNumberFormat="0" applyFill="0" applyAlignment="0" applyProtection="0"/>
    <xf numFmtId="0" fontId="5" fillId="0" borderId="6" applyNumberFormat="0" applyFill="0" applyAlignment="0" applyProtection="0"/>
    <xf numFmtId="0" fontId="26" fillId="0" borderId="7" applyNumberFormat="0" applyFill="0" applyAlignment="0" applyProtection="0"/>
    <xf numFmtId="0" fontId="6" fillId="0" borderId="7" applyNumberFormat="0" applyFill="0" applyAlignment="0" applyProtection="0"/>
    <xf numFmtId="0" fontId="26" fillId="0" borderId="7" applyNumberFormat="0" applyFill="0" applyAlignment="0" applyProtection="0"/>
    <xf numFmtId="0" fontId="6" fillId="0" borderId="7" applyNumberFormat="0" applyFill="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3" fillId="0" borderId="0" applyNumberFormat="0" applyFill="0" applyBorder="0" applyAlignment="0" applyProtection="0"/>
    <xf numFmtId="0" fontId="24" fillId="0" borderId="0" applyNumberFormat="0" applyFill="0" applyBorder="0" applyAlignment="0" applyProtection="0"/>
    <xf numFmtId="0" fontId="3" fillId="0" borderId="0" applyNumberFormat="0" applyFill="0" applyBorder="0" applyAlignment="0" applyProtection="0"/>
    <xf numFmtId="0" fontId="68" fillId="0" borderId="33" applyNumberFormat="0" applyFill="0" applyAlignment="0" applyProtection="0"/>
    <xf numFmtId="0" fontId="68" fillId="0" borderId="3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4" fillId="0" borderId="0" applyNumberFormat="0" applyFill="0" applyBorder="0" applyAlignment="0" applyProtection="0"/>
    <xf numFmtId="0" fontId="71" fillId="0" borderId="0" applyNumberForma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63" fillId="38" borderId="31" applyNumberFormat="0" applyAlignment="0" applyProtection="0"/>
    <xf numFmtId="0" fontId="63" fillId="38" borderId="31" applyNumberFormat="0" applyAlignment="0" applyProtection="0"/>
    <xf numFmtId="0" fontId="72" fillId="0" borderId="0" applyNumberFormat="0" applyFill="0" applyBorder="0" applyAlignment="0" applyProtection="0"/>
    <xf numFmtId="0" fontId="73" fillId="0" borderId="35" applyNumberFormat="0" applyFill="0" applyAlignment="0" applyProtection="0"/>
    <xf numFmtId="0" fontId="74" fillId="0" borderId="32" applyNumberFormat="0" applyFill="0" applyAlignment="0" applyProtection="0"/>
    <xf numFmtId="0" fontId="75" fillId="0" borderId="36" applyNumberFormat="0" applyFill="0" applyAlignment="0" applyProtection="0"/>
    <xf numFmtId="0" fontId="75" fillId="0" borderId="0" applyNumberFormat="0" applyFill="0" applyBorder="0" applyAlignment="0" applyProtection="0"/>
    <xf numFmtId="0" fontId="67" fillId="40" borderId="0" applyNumberFormat="0" applyBorder="0" applyAlignment="0" applyProtection="0"/>
    <xf numFmtId="0" fontId="61" fillId="37" borderId="0" applyNumberFormat="0" applyBorder="0" applyAlignment="0" applyProtection="0"/>
    <xf numFmtId="0" fontId="68" fillId="0" borderId="33" applyNumberFormat="0" applyFill="0" applyAlignment="0" applyProtection="0"/>
    <xf numFmtId="0" fontId="63" fillId="38" borderId="31" applyNumberFormat="0" applyAlignment="0" applyProtection="0"/>
    <xf numFmtId="0" fontId="2" fillId="42" borderId="34" applyNumberFormat="0" applyFont="0" applyAlignment="0" applyProtection="0"/>
    <xf numFmtId="0" fontId="59" fillId="43"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4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1" fillId="0" borderId="0"/>
    <xf numFmtId="0" fontId="2"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0" applyNumberFormat="0" applyBorder="0" applyAlignment="0" applyProtection="0"/>
    <xf numFmtId="0" fontId="1"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29" borderId="0" applyNumberFormat="0" applyBorder="0" applyAlignment="0" applyProtection="0"/>
    <xf numFmtId="0" fontId="1" fillId="11" borderId="0" applyNumberFormat="0" applyBorder="0" applyAlignment="0" applyProtection="0"/>
    <xf numFmtId="0" fontId="1" fillId="0" borderId="0"/>
    <xf numFmtId="0" fontId="2" fillId="42" borderId="34" applyNumberFormat="0" applyFont="0" applyAlignment="0" applyProtection="0"/>
    <xf numFmtId="0" fontId="2" fillId="42" borderId="34" applyNumberFormat="0" applyFont="0" applyAlignment="0" applyProtection="0"/>
    <xf numFmtId="0" fontId="2" fillId="42" borderId="3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5" applyNumberFormat="0" applyFill="0" applyAlignment="0" applyProtection="0"/>
    <xf numFmtId="0" fontId="5" fillId="0" borderId="6" applyNumberFormat="0" applyFill="0" applyAlignment="0" applyProtection="0"/>
    <xf numFmtId="0" fontId="6" fillId="0" borderId="7" applyNumberFormat="0" applyFill="0" applyAlignment="0" applyProtection="0"/>
    <xf numFmtId="0" fontId="6" fillId="0" borderId="0" applyNumberFormat="0" applyFill="0" applyBorder="0" applyAlignment="0" applyProtection="0"/>
    <xf numFmtId="0" fontId="3" fillId="0" borderId="0" applyNumberFormat="0" applyFill="0" applyBorder="0" applyAlignment="0" applyProtection="0"/>
    <xf numFmtId="0" fontId="14" fillId="0" borderId="0" applyNumberFormat="0" applyFill="0" applyBorder="0" applyAlignment="0" applyProtection="0"/>
  </cellStyleXfs>
  <cellXfs count="196">
    <xf numFmtId="0" fontId="0" fillId="0" borderId="0" xfId="0"/>
    <xf numFmtId="0" fontId="43" fillId="0" borderId="0" xfId="0" applyFont="1"/>
    <xf numFmtId="0" fontId="43" fillId="0" borderId="0" xfId="0" applyFont="1" applyAlignment="1">
      <alignment horizontal="left" vertical="center" indent="1"/>
    </xf>
    <xf numFmtId="0" fontId="46" fillId="0" borderId="0" xfId="0" applyFont="1" applyAlignment="1">
      <alignment vertical="top" wrapText="1"/>
    </xf>
    <xf numFmtId="0" fontId="47" fillId="0" borderId="10" xfId="0" applyFont="1" applyBorder="1" applyAlignment="1">
      <alignment vertical="top" wrapText="1"/>
    </xf>
    <xf numFmtId="0" fontId="23" fillId="0" borderId="0" xfId="0" applyFont="1"/>
    <xf numFmtId="0" fontId="48" fillId="0" borderId="0" xfId="0" applyFont="1"/>
    <xf numFmtId="14" fontId="48" fillId="0" borderId="0" xfId="0" applyNumberFormat="1" applyFont="1"/>
    <xf numFmtId="14" fontId="48" fillId="0" borderId="0" xfId="0" applyNumberFormat="1" applyFont="1" applyAlignment="1">
      <alignment horizontal="center"/>
    </xf>
    <xf numFmtId="0" fontId="48" fillId="0" borderId="0" xfId="0" quotePrefix="1" applyFont="1"/>
    <xf numFmtId="0" fontId="18" fillId="0" borderId="0" xfId="0" applyFont="1"/>
    <xf numFmtId="0" fontId="48" fillId="0" borderId="0" xfId="0" applyFont="1" applyAlignment="1">
      <alignment vertical="center" wrapText="1"/>
    </xf>
    <xf numFmtId="14" fontId="21" fillId="23" borderId="10" xfId="0" applyNumberFormat="1" applyFont="1" applyFill="1" applyBorder="1" applyAlignment="1">
      <alignment horizontal="left"/>
    </xf>
    <xf numFmtId="0" fontId="47" fillId="0" borderId="10" xfId="0" applyFont="1" applyBorder="1"/>
    <xf numFmtId="0" fontId="23" fillId="0" borderId="10" xfId="0" applyFont="1" applyBorder="1"/>
    <xf numFmtId="0" fontId="48" fillId="0" borderId="10" xfId="0" applyFont="1" applyBorder="1"/>
    <xf numFmtId="0" fontId="46"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horizontal="center" vertical="center" wrapText="1"/>
    </xf>
    <xf numFmtId="1" fontId="46" fillId="0" borderId="0" xfId="0" applyNumberFormat="1" applyFont="1" applyAlignment="1">
      <alignment horizontal="center" vertical="center"/>
    </xf>
    <xf numFmtId="0" fontId="46" fillId="0" borderId="0" xfId="0" applyFont="1" applyAlignment="1">
      <alignment horizontal="right" vertical="center"/>
    </xf>
    <xf numFmtId="14" fontId="48" fillId="0" borderId="10" xfId="0" applyNumberFormat="1" applyFont="1" applyBorder="1" applyAlignment="1" applyProtection="1">
      <alignment horizontal="center" vertical="center"/>
      <protection locked="0"/>
    </xf>
    <xf numFmtId="14" fontId="51" fillId="0" borderId="0" xfId="0" applyNumberFormat="1" applyFont="1" applyAlignment="1">
      <alignment horizontal="left" vertical="center" wrapText="1"/>
    </xf>
    <xf numFmtId="0" fontId="0" fillId="0" borderId="0" xfId="0" applyAlignment="1">
      <alignment vertical="center"/>
    </xf>
    <xf numFmtId="0" fontId="46" fillId="24" borderId="12" xfId="0" applyFont="1" applyFill="1" applyBorder="1" applyAlignment="1">
      <alignment horizontal="center" vertical="center"/>
    </xf>
    <xf numFmtId="0" fontId="40" fillId="0" borderId="0" xfId="0" applyFont="1" applyAlignment="1">
      <alignment horizontal="right" vertical="center"/>
    </xf>
    <xf numFmtId="0" fontId="47" fillId="0" borderId="12" xfId="0" applyFont="1" applyBorder="1" applyAlignment="1">
      <alignment horizontal="center" vertical="center" wrapText="1"/>
    </xf>
    <xf numFmtId="0" fontId="48" fillId="0" borderId="10" xfId="0" applyFont="1" applyBorder="1" applyAlignment="1">
      <alignment horizontal="center" vertical="center"/>
    </xf>
    <xf numFmtId="0" fontId="54" fillId="0" borderId="0" xfId="0" applyFont="1" applyAlignment="1">
      <alignment vertical="center"/>
    </xf>
    <xf numFmtId="0" fontId="21" fillId="0" borderId="0" xfId="0" applyFont="1" applyAlignment="1">
      <alignment horizontal="justify" vertical="center" wrapText="1"/>
    </xf>
    <xf numFmtId="0" fontId="21" fillId="0" borderId="0" xfId="0" applyFont="1" applyAlignment="1">
      <alignment horizontal="left" vertical="center" wrapText="1"/>
    </xf>
    <xf numFmtId="0" fontId="0" fillId="0" borderId="0" xfId="0" applyAlignment="1">
      <alignment horizontal="left" vertical="center"/>
    </xf>
    <xf numFmtId="0" fontId="0" fillId="0" borderId="0" xfId="0" quotePrefix="1" applyAlignment="1">
      <alignment vertical="center"/>
    </xf>
    <xf numFmtId="0" fontId="53" fillId="0" borderId="0" xfId="0" applyFont="1" applyAlignment="1">
      <alignment vertical="center"/>
    </xf>
    <xf numFmtId="0" fontId="54" fillId="0" borderId="0" xfId="0" applyFont="1" applyAlignment="1">
      <alignment horizontal="left" vertical="center"/>
    </xf>
    <xf numFmtId="0" fontId="49" fillId="0" borderId="0" xfId="0" applyFont="1" applyAlignment="1">
      <alignment horizontal="center"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wrapText="1"/>
    </xf>
    <xf numFmtId="0" fontId="46" fillId="24" borderId="12" xfId="0" applyFont="1" applyFill="1" applyBorder="1" applyAlignment="1">
      <alignment horizontal="center" vertical="center" wrapText="1"/>
    </xf>
    <xf numFmtId="0" fontId="48" fillId="0" borderId="13" xfId="0" applyFont="1" applyBorder="1" applyAlignment="1">
      <alignment horizontal="center" vertical="center"/>
    </xf>
    <xf numFmtId="0" fontId="48" fillId="0" borderId="10" xfId="0" applyFont="1" applyBorder="1" applyAlignment="1">
      <alignment horizontal="left" vertical="center"/>
    </xf>
    <xf numFmtId="0" fontId="48" fillId="0" borderId="10" xfId="0" quotePrefix="1" applyFont="1" applyBorder="1" applyAlignment="1">
      <alignment horizontal="left" vertical="center"/>
    </xf>
    <xf numFmtId="0" fontId="46" fillId="25" borderId="0" xfId="0" applyFont="1" applyFill="1" applyAlignment="1">
      <alignment vertical="center"/>
    </xf>
    <xf numFmtId="0" fontId="52" fillId="0" borderId="0" xfId="0" applyFont="1" applyAlignment="1">
      <alignment horizontal="left" vertical="center"/>
    </xf>
    <xf numFmtId="0" fontId="43" fillId="0" borderId="0" xfId="0" applyFont="1" applyAlignment="1">
      <alignment vertical="center"/>
    </xf>
    <xf numFmtId="0" fontId="45" fillId="0" borderId="0" xfId="0" applyFont="1"/>
    <xf numFmtId="0" fontId="46" fillId="0" borderId="0" xfId="0" applyFont="1" applyAlignment="1">
      <alignment horizontal="left" vertical="center" wrapText="1"/>
    </xf>
    <xf numFmtId="0" fontId="43" fillId="0" borderId="0" xfId="0" applyFont="1" applyAlignment="1">
      <alignment horizontal="center" vertical="center" wrapText="1"/>
    </xf>
    <xf numFmtId="0" fontId="43" fillId="0" borderId="0" xfId="0" applyFont="1" applyAlignment="1">
      <alignment horizontal="left" wrapText="1"/>
    </xf>
    <xf numFmtId="0" fontId="43" fillId="0" borderId="0" xfId="0" applyFont="1" applyAlignment="1">
      <alignment horizontal="left" vertical="center" wrapText="1"/>
    </xf>
    <xf numFmtId="0" fontId="46" fillId="0" borderId="0" xfId="0" applyFont="1" applyAlignment="1">
      <alignment horizontal="left" vertical="center"/>
    </xf>
    <xf numFmtId="0" fontId="43" fillId="0" borderId="0" xfId="0" quotePrefix="1" applyFont="1"/>
    <xf numFmtId="0" fontId="38" fillId="0" borderId="0" xfId="0" applyFont="1" applyAlignment="1">
      <alignment vertical="top"/>
    </xf>
    <xf numFmtId="0" fontId="38" fillId="0" borderId="0" xfId="0" applyFont="1" applyAlignment="1">
      <alignment horizontal="left" vertical="top"/>
    </xf>
    <xf numFmtId="0" fontId="40" fillId="0" borderId="0" xfId="0" applyFont="1" applyAlignment="1">
      <alignment horizontal="center" vertical="center"/>
    </xf>
    <xf numFmtId="0" fontId="40" fillId="0" borderId="10" xfId="0" applyFont="1" applyBorder="1" applyAlignment="1" applyProtection="1">
      <alignment horizontal="center" vertical="center"/>
      <protection locked="0"/>
    </xf>
    <xf numFmtId="0" fontId="40" fillId="0" borderId="0" xfId="0" applyFont="1" applyAlignment="1">
      <alignment horizontal="left" vertical="top"/>
    </xf>
    <xf numFmtId="0" fontId="47" fillId="0" borderId="0" xfId="0" applyFont="1" applyAlignment="1">
      <alignment horizontal="right" vertical="center"/>
    </xf>
    <xf numFmtId="0" fontId="47" fillId="0" borderId="12" xfId="0" applyFont="1" applyBorder="1" applyAlignment="1">
      <alignment vertical="top"/>
    </xf>
    <xf numFmtId="0" fontId="18" fillId="0" borderId="19" xfId="0" applyFont="1" applyBorder="1" applyAlignment="1">
      <alignment horizontal="left" vertical="top" wrapText="1" indent="5"/>
    </xf>
    <xf numFmtId="0" fontId="0" fillId="0" borderId="0" xfId="0" applyAlignment="1">
      <alignment vertical="center" wrapText="1"/>
    </xf>
    <xf numFmtId="14" fontId="18" fillId="0" borderId="10" xfId="0" applyNumberFormat="1" applyFont="1" applyBorder="1" applyAlignment="1" applyProtection="1">
      <alignment horizontal="center" vertical="center"/>
      <protection locked="0"/>
    </xf>
    <xf numFmtId="0" fontId="40" fillId="0" borderId="0" xfId="0" applyFont="1" applyAlignment="1">
      <alignment horizontal="left" vertical="center"/>
    </xf>
    <xf numFmtId="0" fontId="0" fillId="0" borderId="0" xfId="0" applyAlignment="1">
      <alignment horizontal="right" vertical="center"/>
    </xf>
    <xf numFmtId="0" fontId="43" fillId="0" borderId="0" xfId="0" applyFont="1" applyAlignment="1">
      <alignment vertical="center" wrapText="1"/>
    </xf>
    <xf numFmtId="14" fontId="51" fillId="0" borderId="0" xfId="0" applyNumberFormat="1" applyFont="1" applyAlignment="1">
      <alignment vertical="top" wrapText="1"/>
    </xf>
    <xf numFmtId="0" fontId="49" fillId="0" borderId="0" xfId="0" applyFont="1"/>
    <xf numFmtId="14" fontId="18" fillId="0" borderId="0" xfId="0" applyNumberFormat="1" applyFont="1" applyAlignment="1">
      <alignment horizontal="left"/>
    </xf>
    <xf numFmtId="0" fontId="0" fillId="0" borderId="10" xfId="0" applyBorder="1"/>
    <xf numFmtId="0" fontId="50" fillId="0" borderId="27" xfId="0" applyFont="1" applyBorder="1" applyAlignment="1">
      <alignment horizontal="center" vertical="center" wrapText="1"/>
    </xf>
    <xf numFmtId="0" fontId="48" fillId="0" borderId="21" xfId="0" quotePrefix="1" applyFont="1" applyBorder="1" applyAlignment="1">
      <alignment horizontal="center" vertical="center" wrapText="1"/>
    </xf>
    <xf numFmtId="0" fontId="51" fillId="0" borderId="0" xfId="0" applyFont="1"/>
    <xf numFmtId="0" fontId="78" fillId="0" borderId="0" xfId="0" applyFont="1" applyAlignment="1">
      <alignment horizontal="right" vertical="center"/>
    </xf>
    <xf numFmtId="0" fontId="78" fillId="0" borderId="0" xfId="0" applyFont="1" applyAlignment="1">
      <alignment horizontal="right" vertical="top"/>
    </xf>
    <xf numFmtId="0" fontId="78" fillId="0" borderId="0" xfId="0" applyFont="1" applyAlignment="1">
      <alignment horizontal="center" vertical="center"/>
    </xf>
    <xf numFmtId="0" fontId="51" fillId="0" borderId="0" xfId="0" applyFont="1" applyAlignment="1">
      <alignment horizontal="center"/>
    </xf>
    <xf numFmtId="0" fontId="18" fillId="0" borderId="0" xfId="0" applyFont="1" applyAlignment="1">
      <alignment vertical="center"/>
    </xf>
    <xf numFmtId="0" fontId="39" fillId="0" borderId="0" xfId="0" applyFont="1" applyAlignment="1">
      <alignment horizontal="left" vertical="center"/>
    </xf>
    <xf numFmtId="0" fontId="40" fillId="24" borderId="12" xfId="0" applyFont="1" applyFill="1" applyBorder="1" applyAlignment="1">
      <alignment horizontal="center" vertical="center" wrapText="1"/>
    </xf>
    <xf numFmtId="0" fontId="0" fillId="0" borderId="0" xfId="0" applyAlignment="1">
      <alignment horizontal="center" vertical="center"/>
    </xf>
    <xf numFmtId="0" fontId="40" fillId="24" borderId="10" xfId="0" applyFont="1" applyFill="1" applyBorder="1" applyAlignment="1">
      <alignment horizontal="center" vertical="center"/>
    </xf>
    <xf numFmtId="0" fontId="0" fillId="0" borderId="10" xfId="0" applyBorder="1" applyAlignment="1">
      <alignment horizontal="center" vertical="center"/>
    </xf>
    <xf numFmtId="0" fontId="54" fillId="0" borderId="0" xfId="0" applyFont="1" applyAlignment="1">
      <alignment horizontal="center" vertical="center"/>
    </xf>
    <xf numFmtId="0" fontId="50" fillId="0" borderId="17" xfId="0" applyFont="1" applyBorder="1" applyAlignment="1">
      <alignment horizontal="center" vertical="center" wrapText="1"/>
    </xf>
    <xf numFmtId="0" fontId="79" fillId="25" borderId="16" xfId="0" applyFont="1" applyFill="1" applyBorder="1" applyAlignment="1">
      <alignment horizontal="center" vertical="center" wrapText="1"/>
    </xf>
    <xf numFmtId="0" fontId="18" fillId="0" borderId="0" xfId="0" applyFont="1" applyAlignment="1">
      <alignment vertical="top" wrapText="1"/>
    </xf>
    <xf numFmtId="0" fontId="40" fillId="0" borderId="10" xfId="0" applyFont="1" applyBorder="1" applyAlignment="1">
      <alignment horizontal="left" vertical="top" wrapText="1"/>
    </xf>
    <xf numFmtId="0" fontId="18" fillId="0" borderId="10" xfId="0" applyFont="1" applyBorder="1" applyAlignment="1">
      <alignment horizontal="center" vertical="center"/>
    </xf>
    <xf numFmtId="0" fontId="18" fillId="45" borderId="10" xfId="0" applyFont="1" applyFill="1" applyBorder="1" applyAlignment="1">
      <alignment horizontal="center" vertical="center" wrapText="1"/>
    </xf>
    <xf numFmtId="14" fontId="51" fillId="0" borderId="0" xfId="0" applyNumberFormat="1" applyFont="1" applyAlignment="1">
      <alignment horizontal="right" wrapText="1"/>
    </xf>
    <xf numFmtId="0" fontId="40" fillId="0" borderId="14" xfId="0" applyFont="1" applyBorder="1" applyAlignment="1">
      <alignment horizontal="right" vertical="center"/>
    </xf>
    <xf numFmtId="0" fontId="40" fillId="0" borderId="15" xfId="0" applyFont="1" applyBorder="1" applyAlignment="1">
      <alignment horizontal="right" vertical="center"/>
    </xf>
    <xf numFmtId="0" fontId="47" fillId="0" borderId="0" xfId="0" applyFont="1" applyAlignment="1">
      <alignment horizontal="left" vertical="center"/>
    </xf>
    <xf numFmtId="0" fontId="40" fillId="0" borderId="0" xfId="0" applyFont="1" applyAlignment="1">
      <alignment vertical="center"/>
    </xf>
    <xf numFmtId="0" fontId="0" fillId="0" borderId="0" xfId="0" applyAlignment="1">
      <alignment vertical="top"/>
    </xf>
    <xf numFmtId="0" fontId="43" fillId="0" borderId="0" xfId="0" applyFont="1" applyAlignment="1">
      <alignment horizontal="left" vertical="top"/>
    </xf>
    <xf numFmtId="0" fontId="0" fillId="0" borderId="0" xfId="0" applyAlignment="1">
      <alignment horizontal="left" vertical="top"/>
    </xf>
    <xf numFmtId="0" fontId="40" fillId="0" borderId="0" xfId="0" applyFont="1" applyAlignment="1">
      <alignment vertical="center" wrapText="1"/>
    </xf>
    <xf numFmtId="0" fontId="81" fillId="0" borderId="0" xfId="0" applyFont="1"/>
    <xf numFmtId="0" fontId="18" fillId="0" borderId="0" xfId="0" applyFont="1" applyAlignment="1">
      <alignment horizontal="justify" vertical="top" wrapText="1"/>
    </xf>
    <xf numFmtId="0" fontId="23" fillId="0" borderId="0" xfId="0" applyFont="1" applyAlignment="1">
      <alignment vertical="center"/>
    </xf>
    <xf numFmtId="0" fontId="83" fillId="0" borderId="0" xfId="0" applyFont="1"/>
    <xf numFmtId="0" fontId="21" fillId="0" borderId="0" xfId="0" applyFont="1" applyAlignment="1">
      <alignment horizontal="justify" vertical="top" wrapText="1"/>
    </xf>
    <xf numFmtId="0" fontId="50" fillId="0" borderId="37" xfId="0" applyFont="1" applyBorder="1" applyAlignment="1">
      <alignment horizontal="center" vertical="center" wrapText="1"/>
    </xf>
    <xf numFmtId="0" fontId="40" fillId="0" borderId="10" xfId="0" applyFont="1" applyBorder="1"/>
    <xf numFmtId="0" fontId="46" fillId="0" borderId="11" xfId="0" applyFont="1" applyBorder="1"/>
    <xf numFmtId="0" fontId="18" fillId="0" borderId="10" xfId="0" applyFont="1" applyBorder="1" applyAlignment="1" applyProtection="1">
      <alignment horizontal="center" vertical="center"/>
      <protection locked="0"/>
    </xf>
    <xf numFmtId="1" fontId="21" fillId="0" borderId="11" xfId="0" quotePrefix="1" applyNumberFormat="1" applyFont="1" applyBorder="1" applyAlignment="1">
      <alignment horizontal="center" vertical="center" wrapText="1"/>
    </xf>
    <xf numFmtId="1" fontId="21" fillId="0" borderId="20" xfId="0" quotePrefix="1" applyNumberFormat="1" applyFont="1" applyBorder="1" applyAlignment="1">
      <alignment horizontal="center" vertical="center" wrapText="1"/>
    </xf>
    <xf numFmtId="1" fontId="21" fillId="0" borderId="21" xfId="0" quotePrefix="1" applyNumberFormat="1" applyFont="1" applyBorder="1" applyAlignment="1">
      <alignment horizontal="center" vertical="center" wrapText="1"/>
    </xf>
    <xf numFmtId="1" fontId="18" fillId="0" borderId="11" xfId="0" applyNumberFormat="1" applyFont="1" applyBorder="1" applyAlignment="1" applyProtection="1">
      <alignment horizontal="center" vertical="center" wrapText="1"/>
      <protection locked="0"/>
    </xf>
    <xf numFmtId="1" fontId="48" fillId="0" borderId="20" xfId="0" applyNumberFormat="1" applyFont="1" applyBorder="1" applyAlignment="1" applyProtection="1">
      <alignment horizontal="center" vertical="center" wrapText="1"/>
      <protection locked="0"/>
    </xf>
    <xf numFmtId="1" fontId="48" fillId="0" borderId="21" xfId="0" applyNumberFormat="1" applyFont="1" applyBorder="1" applyAlignment="1" applyProtection="1">
      <alignment horizontal="center" vertical="center" wrapText="1"/>
      <protection locked="0"/>
    </xf>
    <xf numFmtId="0" fontId="48" fillId="0" borderId="10" xfId="0"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43" fillId="0" borderId="0" xfId="0" applyFont="1" applyAlignment="1">
      <alignment horizontal="left" vertical="center"/>
    </xf>
    <xf numFmtId="0" fontId="18" fillId="0" borderId="1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40" fillId="0" borderId="0" xfId="0" applyFont="1" applyAlignment="1">
      <alignment horizontal="left" vertical="center" wrapText="1"/>
    </xf>
    <xf numFmtId="0" fontId="40" fillId="0" borderId="15" xfId="0" applyFont="1" applyBorder="1" applyAlignment="1">
      <alignment horizontal="left" vertical="center" wrapText="1"/>
    </xf>
    <xf numFmtId="49" fontId="40" fillId="0" borderId="11" xfId="0" applyNumberFormat="1" applyFont="1" applyBorder="1" applyAlignment="1" applyProtection="1">
      <alignment horizontal="left" vertical="center"/>
      <protection locked="0"/>
    </xf>
    <xf numFmtId="49" fontId="40" fillId="0" borderId="20" xfId="0" applyNumberFormat="1" applyFont="1" applyBorder="1" applyAlignment="1" applyProtection="1">
      <alignment horizontal="left" vertical="center"/>
      <protection locked="0"/>
    </xf>
    <xf numFmtId="49" fontId="40" fillId="0" borderId="21" xfId="0" applyNumberFormat="1" applyFont="1" applyBorder="1" applyAlignment="1" applyProtection="1">
      <alignment horizontal="left" vertical="center"/>
      <protection locked="0"/>
    </xf>
    <xf numFmtId="49" fontId="46" fillId="0" borderId="20" xfId="0" applyNumberFormat="1" applyFont="1" applyBorder="1" applyAlignment="1" applyProtection="1">
      <alignment horizontal="left" vertical="center"/>
      <protection locked="0"/>
    </xf>
    <xf numFmtId="49" fontId="46" fillId="0" borderId="21" xfId="0" applyNumberFormat="1" applyFont="1" applyBorder="1" applyAlignment="1" applyProtection="1">
      <alignment horizontal="left" vertical="center"/>
      <protection locked="0"/>
    </xf>
    <xf numFmtId="0" fontId="40" fillId="0" borderId="26" xfId="0" applyFont="1" applyBorder="1" applyAlignment="1">
      <alignment horizontal="left" vertical="top"/>
    </xf>
    <xf numFmtId="0" fontId="40" fillId="0" borderId="0" xfId="0" applyFont="1" applyAlignment="1">
      <alignment horizontal="right" vertical="center"/>
    </xf>
    <xf numFmtId="0" fontId="47" fillId="0" borderId="0" xfId="0" applyFont="1" applyAlignment="1">
      <alignment horizontal="left" vertical="center" wrapText="1"/>
    </xf>
    <xf numFmtId="0" fontId="38" fillId="0" borderId="0" xfId="0" applyFont="1" applyAlignment="1">
      <alignment horizontal="left" vertical="center" wrapText="1"/>
    </xf>
    <xf numFmtId="0" fontId="0" fillId="0" borderId="0" xfId="0" applyAlignment="1">
      <alignment vertical="center"/>
    </xf>
    <xf numFmtId="0" fontId="46" fillId="0" borderId="11" xfId="0" applyFont="1" applyBorder="1" applyAlignment="1" applyProtection="1">
      <alignment horizontal="center" vertical="center"/>
      <protection locked="0"/>
    </xf>
    <xf numFmtId="0" fontId="46" fillId="0" borderId="21" xfId="0" applyFont="1" applyBorder="1" applyAlignment="1" applyProtection="1">
      <alignment horizontal="center" vertical="center"/>
      <protection locked="0"/>
    </xf>
    <xf numFmtId="1" fontId="18" fillId="0" borderId="10" xfId="0" applyNumberFormat="1" applyFont="1" applyBorder="1" applyAlignment="1">
      <alignment horizontal="center" vertical="center" wrapText="1"/>
    </xf>
    <xf numFmtId="0" fontId="23" fillId="0" borderId="10" xfId="0" applyFont="1" applyBorder="1" applyAlignment="1">
      <alignment horizontal="center" vertical="center" wrapText="1"/>
    </xf>
    <xf numFmtId="0" fontId="47" fillId="0" borderId="0" xfId="0" applyFont="1" applyAlignment="1">
      <alignment horizontal="justify" vertical="center" wrapText="1"/>
    </xf>
    <xf numFmtId="14" fontId="46" fillId="0" borderId="11" xfId="0" applyNumberFormat="1" applyFont="1" applyBorder="1" applyAlignment="1" applyProtection="1">
      <alignment horizontal="center" vertical="center"/>
      <protection locked="0"/>
    </xf>
    <xf numFmtId="14" fontId="46" fillId="0" borderId="20" xfId="0" applyNumberFormat="1" applyFont="1" applyBorder="1" applyAlignment="1" applyProtection="1">
      <alignment horizontal="center" vertical="center"/>
      <protection locked="0"/>
    </xf>
    <xf numFmtId="14" fontId="46" fillId="0" borderId="21" xfId="0" applyNumberFormat="1" applyFont="1" applyBorder="1" applyAlignment="1" applyProtection="1">
      <alignment horizontal="center" vertical="center"/>
      <protection locked="0"/>
    </xf>
    <xf numFmtId="14" fontId="51" fillId="0" borderId="0" xfId="0" applyNumberFormat="1" applyFont="1" applyAlignment="1">
      <alignment horizontal="right" wrapText="1"/>
    </xf>
    <xf numFmtId="0" fontId="40" fillId="0" borderId="0" xfId="0" applyFont="1" applyAlignment="1">
      <alignment horizontal="left" vertical="center"/>
    </xf>
    <xf numFmtId="0" fontId="46" fillId="0" borderId="0" xfId="0" applyFont="1" applyAlignment="1">
      <alignment horizontal="left" vertical="center"/>
    </xf>
    <xf numFmtId="0" fontId="39" fillId="0" borderId="0" xfId="0" applyFont="1" applyAlignment="1">
      <alignment horizontal="left" vertical="center"/>
    </xf>
    <xf numFmtId="14" fontId="40" fillId="0" borderId="11" xfId="0" applyNumberFormat="1" applyFont="1" applyBorder="1" applyAlignment="1" applyProtection="1">
      <alignment horizontal="left" vertical="center"/>
      <protection locked="0"/>
    </xf>
    <xf numFmtId="14" fontId="40" fillId="0" borderId="20" xfId="0" applyNumberFormat="1" applyFont="1" applyBorder="1" applyAlignment="1" applyProtection="1">
      <alignment horizontal="left" vertical="center"/>
      <protection locked="0"/>
    </xf>
    <xf numFmtId="14" fontId="40" fillId="0" borderId="21" xfId="0" applyNumberFormat="1" applyFont="1" applyBorder="1" applyAlignment="1" applyProtection="1">
      <alignment horizontal="left" vertical="center"/>
      <protection locked="0"/>
    </xf>
    <xf numFmtId="1" fontId="48" fillId="0" borderId="10" xfId="0" applyNumberFormat="1" applyFont="1" applyBorder="1" applyAlignment="1">
      <alignment horizontal="center" vertical="center" wrapText="1"/>
    </xf>
    <xf numFmtId="0" fontId="21" fillId="0" borderId="0" xfId="0" applyFont="1" applyAlignment="1">
      <alignment horizontal="justify" vertical="top" wrapText="1"/>
    </xf>
    <xf numFmtId="0" fontId="21" fillId="0" borderId="22" xfId="0" applyFont="1" applyBorder="1" applyAlignment="1">
      <alignment horizontal="justify" vertical="top" wrapText="1"/>
    </xf>
    <xf numFmtId="0" fontId="40" fillId="0" borderId="15" xfId="0" applyFont="1" applyBorder="1" applyAlignment="1">
      <alignment horizontal="right" vertical="center"/>
    </xf>
    <xf numFmtId="0" fontId="40" fillId="0" borderId="0" xfId="0" applyFont="1" applyAlignment="1">
      <alignment horizontal="right" vertical="top" wrapText="1"/>
    </xf>
    <xf numFmtId="0" fontId="40" fillId="0" borderId="0" xfId="0" applyFont="1" applyAlignment="1">
      <alignment horizontal="right" vertical="center" wrapText="1"/>
    </xf>
    <xf numFmtId="0" fontId="40" fillId="0" borderId="15" xfId="0" applyFont="1" applyBorder="1" applyAlignment="1">
      <alignment horizontal="right" vertical="center" wrapText="1"/>
    </xf>
    <xf numFmtId="0" fontId="40" fillId="0" borderId="11" xfId="0" applyFont="1" applyBorder="1" applyAlignment="1" applyProtection="1">
      <alignment horizontal="left" vertical="center"/>
      <protection locked="0"/>
    </xf>
    <xf numFmtId="0" fontId="40" fillId="0" borderId="20" xfId="0" applyFont="1" applyBorder="1" applyAlignment="1" applyProtection="1">
      <alignment horizontal="left" vertical="center"/>
      <protection locked="0"/>
    </xf>
    <xf numFmtId="0" fontId="40" fillId="0" borderId="21" xfId="0" applyFont="1" applyBorder="1" applyAlignment="1" applyProtection="1">
      <alignment horizontal="left" vertical="center"/>
      <protection locked="0"/>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8" xfId="0" applyFont="1" applyBorder="1" applyAlignment="1">
      <alignment horizontal="center" vertical="center" wrapText="1"/>
    </xf>
    <xf numFmtId="0" fontId="40" fillId="0" borderId="0" xfId="0" applyFont="1" applyAlignment="1">
      <alignment horizontal="left" wrapText="1"/>
    </xf>
    <xf numFmtId="0" fontId="80" fillId="0" borderId="0" xfId="0" applyFont="1" applyAlignment="1">
      <alignment horizontal="center" vertical="center" wrapText="1"/>
    </xf>
    <xf numFmtId="0" fontId="18" fillId="0" borderId="0" xfId="0" applyFont="1" applyAlignment="1" applyProtection="1">
      <alignment horizontal="center" vertical="top" wrapText="1"/>
      <protection locked="0"/>
    </xf>
    <xf numFmtId="0" fontId="18" fillId="25" borderId="11" xfId="0" applyFont="1" applyFill="1" applyBorder="1" applyAlignment="1" applyProtection="1">
      <alignment horizontal="left" vertical="center" wrapText="1"/>
      <protection locked="0"/>
    </xf>
    <xf numFmtId="0" fontId="18" fillId="25" borderId="20" xfId="0" applyFont="1" applyFill="1" applyBorder="1" applyAlignment="1" applyProtection="1">
      <alignment horizontal="left" vertical="center" wrapText="1"/>
      <protection locked="0"/>
    </xf>
    <xf numFmtId="0" fontId="48" fillId="25" borderId="11" xfId="0" applyFont="1" applyFill="1" applyBorder="1" applyAlignment="1" applyProtection="1">
      <alignment horizontal="center" vertical="center" wrapText="1"/>
      <protection locked="0"/>
    </xf>
    <xf numFmtId="0" fontId="48" fillId="25" borderId="20" xfId="0" applyFont="1" applyFill="1" applyBorder="1" applyAlignment="1" applyProtection="1">
      <alignment horizontal="center" vertical="center" wrapText="1"/>
      <protection locked="0"/>
    </xf>
    <xf numFmtId="0" fontId="48" fillId="25" borderId="11" xfId="0" applyFont="1" applyFill="1" applyBorder="1" applyAlignment="1" applyProtection="1">
      <alignment horizontal="left" vertical="center" wrapText="1"/>
      <protection locked="0"/>
    </xf>
    <xf numFmtId="0" fontId="48" fillId="25" borderId="20" xfId="0" applyFont="1" applyFill="1" applyBorder="1" applyAlignment="1" applyProtection="1">
      <alignment horizontal="left" vertical="center" wrapText="1"/>
      <protection locked="0"/>
    </xf>
    <xf numFmtId="0" fontId="48" fillId="25" borderId="25" xfId="0" applyFont="1" applyFill="1" applyBorder="1" applyAlignment="1" applyProtection="1">
      <alignment horizontal="center" vertical="center" wrapText="1"/>
      <protection locked="0"/>
    </xf>
    <xf numFmtId="0" fontId="48" fillId="25" borderId="26" xfId="0" applyFont="1" applyFill="1" applyBorder="1" applyAlignment="1" applyProtection="1">
      <alignment horizontal="center" vertical="center" wrapText="1"/>
      <protection locked="0"/>
    </xf>
    <xf numFmtId="0" fontId="18" fillId="25" borderId="25" xfId="0" applyFont="1" applyFill="1" applyBorder="1" applyAlignment="1" applyProtection="1">
      <alignment horizontal="center" vertical="center" wrapText="1"/>
      <protection locked="0"/>
    </xf>
    <xf numFmtId="0" fontId="53" fillId="0" borderId="0" xfId="0" applyFont="1" applyAlignment="1">
      <alignment horizontal="left" vertical="center"/>
    </xf>
    <xf numFmtId="0" fontId="50" fillId="0" borderId="27" xfId="0" applyFont="1" applyBorder="1" applyAlignment="1">
      <alignment horizontal="center" vertical="center" wrapText="1"/>
    </xf>
    <xf numFmtId="0" fontId="50" fillId="0" borderId="28" xfId="0" applyFont="1" applyBorder="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40" fillId="24" borderId="10" xfId="0" applyFont="1" applyFill="1" applyBorder="1" applyAlignment="1">
      <alignment horizontal="center" vertical="center" wrapText="1"/>
    </xf>
    <xf numFmtId="0" fontId="21" fillId="0" borderId="0" xfId="0" applyFont="1" applyAlignment="1">
      <alignment horizontal="left" vertical="center" wrapText="1"/>
    </xf>
    <xf numFmtId="0" fontId="0" fillId="0" borderId="0" xfId="0"/>
    <xf numFmtId="0" fontId="44" fillId="0" borderId="0" xfId="0" applyFont="1" applyAlignment="1">
      <alignment horizontal="left" vertical="center"/>
    </xf>
    <xf numFmtId="0" fontId="40" fillId="0" borderId="11" xfId="0" applyFont="1" applyBorder="1" applyAlignment="1">
      <alignment horizontal="justify" vertical="top" wrapText="1"/>
    </xf>
    <xf numFmtId="0" fontId="46" fillId="0" borderId="21" xfId="0" applyFont="1" applyBorder="1" applyAlignment="1">
      <alignment horizontal="justify" vertical="top" wrapText="1"/>
    </xf>
    <xf numFmtId="0" fontId="47" fillId="0" borderId="0" xfId="0" applyFont="1" applyAlignment="1">
      <alignment horizontal="justify" wrapText="1"/>
    </xf>
    <xf numFmtId="0" fontId="40" fillId="0" borderId="11" xfId="0" applyFont="1" applyBorder="1" applyAlignment="1">
      <alignment horizontal="justify" vertical="top"/>
    </xf>
    <xf numFmtId="0" fontId="46" fillId="0" borderId="21" xfId="0" applyFont="1" applyBorder="1" applyAlignment="1">
      <alignment horizontal="justify" vertical="top"/>
    </xf>
    <xf numFmtId="0" fontId="40" fillId="0" borderId="21" xfId="0" applyFont="1" applyBorder="1" applyAlignment="1">
      <alignment horizontal="justify" vertical="top" wrapText="1"/>
    </xf>
    <xf numFmtId="0" fontId="18" fillId="0" borderId="23" xfId="0" applyFont="1" applyBorder="1" applyAlignment="1">
      <alignment horizontal="justify" vertical="top" wrapText="1"/>
    </xf>
    <xf numFmtId="0" fontId="18" fillId="0" borderId="24" xfId="0" applyFont="1" applyBorder="1" applyAlignment="1">
      <alignment horizontal="justify" vertical="top" wrapText="1"/>
    </xf>
    <xf numFmtId="0" fontId="18" fillId="0" borderId="11" xfId="0" applyFont="1" applyBorder="1" applyAlignment="1">
      <alignment horizontal="left" vertical="top" wrapText="1"/>
    </xf>
    <xf numFmtId="0" fontId="18" fillId="0" borderId="21" xfId="0" applyFont="1" applyBorder="1" applyAlignment="1">
      <alignment horizontal="left" vertical="top" wrapText="1"/>
    </xf>
  </cellXfs>
  <cellStyles count="501">
    <cellStyle name="20 % - Akzent1 2" xfId="1" xr:uid="{00000000-0005-0000-0000-000000000000}"/>
    <cellStyle name="20 % - Akzent1 2 2" xfId="2" xr:uid="{00000000-0005-0000-0000-000001000000}"/>
    <cellStyle name="20 % - Akzent1 2 2 2" xfId="461" xr:uid="{00000000-0005-0000-0000-000002000000}"/>
    <cellStyle name="20 % - Akzent1 2 3" xfId="3" xr:uid="{00000000-0005-0000-0000-000003000000}"/>
    <cellStyle name="20 % - Akzent1 2 3 2" xfId="462" xr:uid="{00000000-0005-0000-0000-000004000000}"/>
    <cellStyle name="20 % - Akzent1 2 4" xfId="460" xr:uid="{00000000-0005-0000-0000-000005000000}"/>
    <cellStyle name="20 % - Akzent1 3" xfId="4" xr:uid="{00000000-0005-0000-0000-000006000000}"/>
    <cellStyle name="20 % - Akzent1 3 2" xfId="5" xr:uid="{00000000-0005-0000-0000-000007000000}"/>
    <cellStyle name="20 % - Akzent1 4" xfId="6" xr:uid="{00000000-0005-0000-0000-000008000000}"/>
    <cellStyle name="20 % - Akzent1 4 2" xfId="7" xr:uid="{00000000-0005-0000-0000-000009000000}"/>
    <cellStyle name="20 % - Akzent1 5" xfId="8" xr:uid="{00000000-0005-0000-0000-00000A000000}"/>
    <cellStyle name="20 % - Akzent1 5 2" xfId="9" xr:uid="{00000000-0005-0000-0000-00000B000000}"/>
    <cellStyle name="20 % - Akzent2 2" xfId="10" xr:uid="{00000000-0005-0000-0000-00000C000000}"/>
    <cellStyle name="20 % - Akzent2 2 2" xfId="11" xr:uid="{00000000-0005-0000-0000-00000D000000}"/>
    <cellStyle name="20 % - Akzent2 2 2 2" xfId="464" xr:uid="{00000000-0005-0000-0000-00000E000000}"/>
    <cellStyle name="20 % - Akzent2 2 3" xfId="12" xr:uid="{00000000-0005-0000-0000-00000F000000}"/>
    <cellStyle name="20 % - Akzent2 2 3 2" xfId="465" xr:uid="{00000000-0005-0000-0000-000010000000}"/>
    <cellStyle name="20 % - Akzent2 2 4" xfId="463" xr:uid="{00000000-0005-0000-0000-000011000000}"/>
    <cellStyle name="20 % - Akzent2 3" xfId="13" xr:uid="{00000000-0005-0000-0000-000012000000}"/>
    <cellStyle name="20 % - Akzent2 3 2" xfId="14" xr:uid="{00000000-0005-0000-0000-000013000000}"/>
    <cellStyle name="20 % - Akzent2 4" xfId="15" xr:uid="{00000000-0005-0000-0000-000014000000}"/>
    <cellStyle name="20 % - Akzent2 4 2" xfId="16" xr:uid="{00000000-0005-0000-0000-000015000000}"/>
    <cellStyle name="20 % - Akzent2 5" xfId="17" xr:uid="{00000000-0005-0000-0000-000016000000}"/>
    <cellStyle name="20 % - Akzent2 5 2" xfId="18" xr:uid="{00000000-0005-0000-0000-000017000000}"/>
    <cellStyle name="20 % - Akzent3 2" xfId="19" xr:uid="{00000000-0005-0000-0000-000018000000}"/>
    <cellStyle name="20 % - Akzent3 2 2" xfId="20" xr:uid="{00000000-0005-0000-0000-000019000000}"/>
    <cellStyle name="20 % - Akzent3 2 2 2" xfId="467" xr:uid="{00000000-0005-0000-0000-00001A000000}"/>
    <cellStyle name="20 % - Akzent3 2 3" xfId="21" xr:uid="{00000000-0005-0000-0000-00001B000000}"/>
    <cellStyle name="20 % - Akzent3 2 3 2" xfId="468" xr:uid="{00000000-0005-0000-0000-00001C000000}"/>
    <cellStyle name="20 % - Akzent3 2 4" xfId="466" xr:uid="{00000000-0005-0000-0000-00001D000000}"/>
    <cellStyle name="20 % - Akzent3 3" xfId="22" xr:uid="{00000000-0005-0000-0000-00001E000000}"/>
    <cellStyle name="20 % - Akzent3 3 2" xfId="23" xr:uid="{00000000-0005-0000-0000-00001F000000}"/>
    <cellStyle name="20 % - Akzent3 4" xfId="24" xr:uid="{00000000-0005-0000-0000-000020000000}"/>
    <cellStyle name="20 % - Akzent3 4 2" xfId="25" xr:uid="{00000000-0005-0000-0000-000021000000}"/>
    <cellStyle name="20 % - Akzent3 5" xfId="26" xr:uid="{00000000-0005-0000-0000-000022000000}"/>
    <cellStyle name="20 % - Akzent3 5 2" xfId="27" xr:uid="{00000000-0005-0000-0000-000023000000}"/>
    <cellStyle name="20 % - Akzent4 2" xfId="28" xr:uid="{00000000-0005-0000-0000-000024000000}"/>
    <cellStyle name="20 % - Akzent4 2 2" xfId="29" xr:uid="{00000000-0005-0000-0000-000025000000}"/>
    <cellStyle name="20 % - Akzent4 2 2 2" xfId="470" xr:uid="{00000000-0005-0000-0000-000026000000}"/>
    <cellStyle name="20 % - Akzent4 2 3" xfId="30" xr:uid="{00000000-0005-0000-0000-000027000000}"/>
    <cellStyle name="20 % - Akzent4 2 3 2" xfId="471" xr:uid="{00000000-0005-0000-0000-000028000000}"/>
    <cellStyle name="20 % - Akzent4 2 4" xfId="469" xr:uid="{00000000-0005-0000-0000-000029000000}"/>
    <cellStyle name="20 % - Akzent4 3" xfId="31" xr:uid="{00000000-0005-0000-0000-00002A000000}"/>
    <cellStyle name="20 % - Akzent4 3 2" xfId="32" xr:uid="{00000000-0005-0000-0000-00002B000000}"/>
    <cellStyle name="20 % - Akzent4 4" xfId="33" xr:uid="{00000000-0005-0000-0000-00002C000000}"/>
    <cellStyle name="20 % - Akzent4 4 2" xfId="34" xr:uid="{00000000-0005-0000-0000-00002D000000}"/>
    <cellStyle name="20 % - Akzent4 5" xfId="35" xr:uid="{00000000-0005-0000-0000-00002E000000}"/>
    <cellStyle name="20 % - Akzent4 5 2" xfId="36" xr:uid="{00000000-0005-0000-0000-00002F000000}"/>
    <cellStyle name="20 % - Akzent5 2" xfId="37" xr:uid="{00000000-0005-0000-0000-000030000000}"/>
    <cellStyle name="20 % - Akzent5 2 2" xfId="472" xr:uid="{00000000-0005-0000-0000-000031000000}"/>
    <cellStyle name="20 % - Akzent5 3" xfId="38" xr:uid="{00000000-0005-0000-0000-000032000000}"/>
    <cellStyle name="20 % - Akzent5 3 2" xfId="39" xr:uid="{00000000-0005-0000-0000-000033000000}"/>
    <cellStyle name="20 % - Akzent5 4" xfId="40" xr:uid="{00000000-0005-0000-0000-000034000000}"/>
    <cellStyle name="20 % - Akzent5 4 2" xfId="41" xr:uid="{00000000-0005-0000-0000-000035000000}"/>
    <cellStyle name="20 % - Akzent5 5" xfId="42" xr:uid="{00000000-0005-0000-0000-000036000000}"/>
    <cellStyle name="20 % - Akzent5 5 2" xfId="43" xr:uid="{00000000-0005-0000-0000-000037000000}"/>
    <cellStyle name="20 % - Akzent6 2" xfId="44" xr:uid="{00000000-0005-0000-0000-000038000000}"/>
    <cellStyle name="20 % - Akzent6 2 2" xfId="473" xr:uid="{00000000-0005-0000-0000-000039000000}"/>
    <cellStyle name="20 % - Akzent6 3" xfId="45" xr:uid="{00000000-0005-0000-0000-00003A000000}"/>
    <cellStyle name="20 % - Akzent6 3 2" xfId="46" xr:uid="{00000000-0005-0000-0000-00003B000000}"/>
    <cellStyle name="20 % - Akzent6 4" xfId="47" xr:uid="{00000000-0005-0000-0000-00003C000000}"/>
    <cellStyle name="20 % - Akzent6 4 2" xfId="48" xr:uid="{00000000-0005-0000-0000-00003D000000}"/>
    <cellStyle name="20 % - Akzent6 5" xfId="49" xr:uid="{00000000-0005-0000-0000-00003E000000}"/>
    <cellStyle name="20 % - Akzent6 5 2" xfId="50" xr:uid="{00000000-0005-0000-0000-00003F000000}"/>
    <cellStyle name="40 % - Akzent1 2" xfId="51" xr:uid="{00000000-0005-0000-0000-000040000000}"/>
    <cellStyle name="40 % - Akzent1 2 2" xfId="474" xr:uid="{00000000-0005-0000-0000-000041000000}"/>
    <cellStyle name="40 % - Akzent1 3" xfId="52" xr:uid="{00000000-0005-0000-0000-000042000000}"/>
    <cellStyle name="40 % - Akzent1 3 2" xfId="53" xr:uid="{00000000-0005-0000-0000-000043000000}"/>
    <cellStyle name="40 % - Akzent1 4" xfId="54" xr:uid="{00000000-0005-0000-0000-000044000000}"/>
    <cellStyle name="40 % - Akzent1 4 2" xfId="55" xr:uid="{00000000-0005-0000-0000-000045000000}"/>
    <cellStyle name="40 % - Akzent1 5" xfId="56" xr:uid="{00000000-0005-0000-0000-000046000000}"/>
    <cellStyle name="40 % - Akzent1 5 2" xfId="57" xr:uid="{00000000-0005-0000-0000-000047000000}"/>
    <cellStyle name="40 % - Akzent2 2" xfId="58" xr:uid="{00000000-0005-0000-0000-000048000000}"/>
    <cellStyle name="40 % - Akzent2 2 2" xfId="475" xr:uid="{00000000-0005-0000-0000-000049000000}"/>
    <cellStyle name="40 % - Akzent2 3" xfId="59" xr:uid="{00000000-0005-0000-0000-00004A000000}"/>
    <cellStyle name="40 % - Akzent2 3 2" xfId="60" xr:uid="{00000000-0005-0000-0000-00004B000000}"/>
    <cellStyle name="40 % - Akzent2 4" xfId="61" xr:uid="{00000000-0005-0000-0000-00004C000000}"/>
    <cellStyle name="40 % - Akzent2 4 2" xfId="62" xr:uid="{00000000-0005-0000-0000-00004D000000}"/>
    <cellStyle name="40 % - Akzent2 5" xfId="63" xr:uid="{00000000-0005-0000-0000-00004E000000}"/>
    <cellStyle name="40 % - Akzent2 5 2" xfId="64" xr:uid="{00000000-0005-0000-0000-00004F000000}"/>
    <cellStyle name="40 % - Akzent3 2" xfId="65" xr:uid="{00000000-0005-0000-0000-000050000000}"/>
    <cellStyle name="40 % - Akzent3 2 2" xfId="66" xr:uid="{00000000-0005-0000-0000-000051000000}"/>
    <cellStyle name="40 % - Akzent3 2 2 2" xfId="477" xr:uid="{00000000-0005-0000-0000-000052000000}"/>
    <cellStyle name="40 % - Akzent3 2 3" xfId="67" xr:uid="{00000000-0005-0000-0000-000053000000}"/>
    <cellStyle name="40 % - Akzent3 2 3 2" xfId="478" xr:uid="{00000000-0005-0000-0000-000054000000}"/>
    <cellStyle name="40 % - Akzent3 2 4" xfId="476" xr:uid="{00000000-0005-0000-0000-000055000000}"/>
    <cellStyle name="40 % - Akzent3 3" xfId="68" xr:uid="{00000000-0005-0000-0000-000056000000}"/>
    <cellStyle name="40 % - Akzent3 3 2" xfId="69" xr:uid="{00000000-0005-0000-0000-000057000000}"/>
    <cellStyle name="40 % - Akzent3 4" xfId="70" xr:uid="{00000000-0005-0000-0000-000058000000}"/>
    <cellStyle name="40 % - Akzent3 4 2" xfId="71" xr:uid="{00000000-0005-0000-0000-000059000000}"/>
    <cellStyle name="40 % - Akzent3 5" xfId="72" xr:uid="{00000000-0005-0000-0000-00005A000000}"/>
    <cellStyle name="40 % - Akzent3 5 2" xfId="73" xr:uid="{00000000-0005-0000-0000-00005B000000}"/>
    <cellStyle name="40 % - Akzent4 2" xfId="74" xr:uid="{00000000-0005-0000-0000-00005C000000}"/>
    <cellStyle name="40 % - Akzent4 2 2" xfId="479" xr:uid="{00000000-0005-0000-0000-00005D000000}"/>
    <cellStyle name="40 % - Akzent4 3" xfId="75" xr:uid="{00000000-0005-0000-0000-00005E000000}"/>
    <cellStyle name="40 % - Akzent4 3 2" xfId="76" xr:uid="{00000000-0005-0000-0000-00005F000000}"/>
    <cellStyle name="40 % - Akzent4 4" xfId="77" xr:uid="{00000000-0005-0000-0000-000060000000}"/>
    <cellStyle name="40 % - Akzent4 4 2" xfId="78" xr:uid="{00000000-0005-0000-0000-000061000000}"/>
    <cellStyle name="40 % - Akzent4 5" xfId="79" xr:uid="{00000000-0005-0000-0000-000062000000}"/>
    <cellStyle name="40 % - Akzent4 5 2" xfId="80" xr:uid="{00000000-0005-0000-0000-000063000000}"/>
    <cellStyle name="40 % - Akzent5 2" xfId="81" xr:uid="{00000000-0005-0000-0000-000064000000}"/>
    <cellStyle name="40 % - Akzent5 2 2" xfId="480" xr:uid="{00000000-0005-0000-0000-000065000000}"/>
    <cellStyle name="40 % - Akzent5 3" xfId="82" xr:uid="{00000000-0005-0000-0000-000066000000}"/>
    <cellStyle name="40 % - Akzent5 3 2" xfId="83" xr:uid="{00000000-0005-0000-0000-000067000000}"/>
    <cellStyle name="40 % - Akzent5 4" xfId="84" xr:uid="{00000000-0005-0000-0000-000068000000}"/>
    <cellStyle name="40 % - Akzent5 4 2" xfId="85" xr:uid="{00000000-0005-0000-0000-000069000000}"/>
    <cellStyle name="40 % - Akzent5 5" xfId="86" xr:uid="{00000000-0005-0000-0000-00006A000000}"/>
    <cellStyle name="40 % - Akzent5 5 2" xfId="87" xr:uid="{00000000-0005-0000-0000-00006B000000}"/>
    <cellStyle name="40 % - Akzent6 2" xfId="88" xr:uid="{00000000-0005-0000-0000-00006C000000}"/>
    <cellStyle name="40 % - Akzent6 2 2" xfId="481" xr:uid="{00000000-0005-0000-0000-00006D000000}"/>
    <cellStyle name="40 % - Akzent6 3" xfId="89" xr:uid="{00000000-0005-0000-0000-00006E000000}"/>
    <cellStyle name="40 % - Akzent6 3 2" xfId="90" xr:uid="{00000000-0005-0000-0000-00006F000000}"/>
    <cellStyle name="40 % - Akzent6 4" xfId="91" xr:uid="{00000000-0005-0000-0000-000070000000}"/>
    <cellStyle name="40 % - Akzent6 4 2" xfId="92" xr:uid="{00000000-0005-0000-0000-000071000000}"/>
    <cellStyle name="40 % - Akzent6 5" xfId="93" xr:uid="{00000000-0005-0000-0000-000072000000}"/>
    <cellStyle name="40 % - Akzent6 5 2" xfId="94" xr:uid="{00000000-0005-0000-0000-000073000000}"/>
    <cellStyle name="60 % - Akzent1 2" xfId="95" xr:uid="{00000000-0005-0000-0000-000074000000}"/>
    <cellStyle name="60 % - Akzent1 3" xfId="96" xr:uid="{00000000-0005-0000-0000-000075000000}"/>
    <cellStyle name="60 % - Akzent1 3 2" xfId="97" xr:uid="{00000000-0005-0000-0000-000076000000}"/>
    <cellStyle name="60 % - Akzent1 4" xfId="98" xr:uid="{00000000-0005-0000-0000-000077000000}"/>
    <cellStyle name="60 % - Akzent1 4 2" xfId="99" xr:uid="{00000000-0005-0000-0000-000078000000}"/>
    <cellStyle name="60 % - Akzent2 2" xfId="100" xr:uid="{00000000-0005-0000-0000-000079000000}"/>
    <cellStyle name="60 % - Akzent2 3" xfId="101" xr:uid="{00000000-0005-0000-0000-00007A000000}"/>
    <cellStyle name="60 % - Akzent2 3 2" xfId="102" xr:uid="{00000000-0005-0000-0000-00007B000000}"/>
    <cellStyle name="60 % - Akzent2 4" xfId="103" xr:uid="{00000000-0005-0000-0000-00007C000000}"/>
    <cellStyle name="60 % - Akzent2 4 2" xfId="104" xr:uid="{00000000-0005-0000-0000-00007D000000}"/>
    <cellStyle name="60 % - Akzent3 2" xfId="105" xr:uid="{00000000-0005-0000-0000-00007E000000}"/>
    <cellStyle name="60 % - Akzent3 3" xfId="106" xr:uid="{00000000-0005-0000-0000-00007F000000}"/>
    <cellStyle name="60 % - Akzent3 3 2" xfId="107" xr:uid="{00000000-0005-0000-0000-000080000000}"/>
    <cellStyle name="60 % - Akzent3 4" xfId="108" xr:uid="{00000000-0005-0000-0000-000081000000}"/>
    <cellStyle name="60 % - Akzent3 4 2" xfId="109" xr:uid="{00000000-0005-0000-0000-000082000000}"/>
    <cellStyle name="60 % - Akzent4 2" xfId="110" xr:uid="{00000000-0005-0000-0000-000083000000}"/>
    <cellStyle name="60 % - Akzent4 2 2" xfId="111" xr:uid="{00000000-0005-0000-0000-000084000000}"/>
    <cellStyle name="60 % - Akzent4 2 3" xfId="112" xr:uid="{00000000-0005-0000-0000-000085000000}"/>
    <cellStyle name="60 % - Akzent4 3" xfId="113" xr:uid="{00000000-0005-0000-0000-000086000000}"/>
    <cellStyle name="60 % - Akzent4 3 2" xfId="114" xr:uid="{00000000-0005-0000-0000-000087000000}"/>
    <cellStyle name="60 % - Akzent4 4" xfId="115" xr:uid="{00000000-0005-0000-0000-000088000000}"/>
    <cellStyle name="60 % - Akzent4 4 2" xfId="116" xr:uid="{00000000-0005-0000-0000-000089000000}"/>
    <cellStyle name="60 % - Akzent5 2" xfId="117" xr:uid="{00000000-0005-0000-0000-00008A000000}"/>
    <cellStyle name="60 % - Akzent5 3" xfId="118" xr:uid="{00000000-0005-0000-0000-00008B000000}"/>
    <cellStyle name="60 % - Akzent5 3 2" xfId="119" xr:uid="{00000000-0005-0000-0000-00008C000000}"/>
    <cellStyle name="60 % - Akzent5 4" xfId="120" xr:uid="{00000000-0005-0000-0000-00008D000000}"/>
    <cellStyle name="60 % - Akzent5 4 2" xfId="121" xr:uid="{00000000-0005-0000-0000-00008E000000}"/>
    <cellStyle name="60 % - Akzent6 2" xfId="122" xr:uid="{00000000-0005-0000-0000-00008F000000}"/>
    <cellStyle name="60 % - Akzent6 2 2" xfId="123" xr:uid="{00000000-0005-0000-0000-000090000000}"/>
    <cellStyle name="60 % - Akzent6 2 3" xfId="124" xr:uid="{00000000-0005-0000-0000-000091000000}"/>
    <cellStyle name="60 % - Akzent6 3" xfId="125" xr:uid="{00000000-0005-0000-0000-000092000000}"/>
    <cellStyle name="60 % - Akzent6 3 2" xfId="126" xr:uid="{00000000-0005-0000-0000-000093000000}"/>
    <cellStyle name="60 % - Akzent6 4" xfId="127" xr:uid="{00000000-0005-0000-0000-000094000000}"/>
    <cellStyle name="60 % - Akzent6 4 2" xfId="128" xr:uid="{00000000-0005-0000-0000-000095000000}"/>
    <cellStyle name="Accent1" xfId="452" hidden="1" xr:uid="{00000000-0005-0000-0000-000096000000}"/>
    <cellStyle name="Accent1 2" xfId="129" xr:uid="{00000000-0005-0000-0000-000097000000}"/>
    <cellStyle name="Accent1 2 2" xfId="130" xr:uid="{00000000-0005-0000-0000-000098000000}"/>
    <cellStyle name="Accent2" xfId="453" hidden="1" xr:uid="{00000000-0005-0000-0000-000099000000}"/>
    <cellStyle name="Accent2 2" xfId="131" xr:uid="{00000000-0005-0000-0000-00009A000000}"/>
    <cellStyle name="Accent2 2 2" xfId="132" xr:uid="{00000000-0005-0000-0000-00009B000000}"/>
    <cellStyle name="Accent3" xfId="454" hidden="1" xr:uid="{00000000-0005-0000-0000-00009C000000}"/>
    <cellStyle name="Accent3 2" xfId="133" xr:uid="{00000000-0005-0000-0000-00009D000000}"/>
    <cellStyle name="Accent3 2 2" xfId="134" xr:uid="{00000000-0005-0000-0000-00009E000000}"/>
    <cellStyle name="Accent4" xfId="455" hidden="1" xr:uid="{00000000-0005-0000-0000-00009F000000}"/>
    <cellStyle name="Accent4 2" xfId="135" xr:uid="{00000000-0005-0000-0000-0000A0000000}"/>
    <cellStyle name="Accent4 2 2" xfId="136" xr:uid="{00000000-0005-0000-0000-0000A1000000}"/>
    <cellStyle name="Accent5" xfId="456" hidden="1" xr:uid="{00000000-0005-0000-0000-0000A2000000}"/>
    <cellStyle name="Accent5 2" xfId="137" xr:uid="{00000000-0005-0000-0000-0000A3000000}"/>
    <cellStyle name="Accent5 2 2" xfId="138" xr:uid="{00000000-0005-0000-0000-0000A4000000}"/>
    <cellStyle name="Accent6" xfId="457" hidden="1" xr:uid="{00000000-0005-0000-0000-0000A5000000}"/>
    <cellStyle name="Accent6 2" xfId="139" xr:uid="{00000000-0005-0000-0000-0000A6000000}"/>
    <cellStyle name="Accent6 2 2" xfId="140" xr:uid="{00000000-0005-0000-0000-0000A7000000}"/>
    <cellStyle name="Akzent1 2" xfId="141" xr:uid="{00000000-0005-0000-0000-0000A8000000}"/>
    <cellStyle name="Akzent1 3" xfId="142" xr:uid="{00000000-0005-0000-0000-0000A9000000}"/>
    <cellStyle name="Akzent2 2" xfId="143" xr:uid="{00000000-0005-0000-0000-0000AA000000}"/>
    <cellStyle name="Akzent2 3" xfId="144" xr:uid="{00000000-0005-0000-0000-0000AB000000}"/>
    <cellStyle name="Akzent3 2" xfId="145" xr:uid="{00000000-0005-0000-0000-0000AC000000}"/>
    <cellStyle name="Akzent3 3" xfId="146" xr:uid="{00000000-0005-0000-0000-0000AD000000}"/>
    <cellStyle name="Akzent4 2" xfId="147" xr:uid="{00000000-0005-0000-0000-0000AE000000}"/>
    <cellStyle name="Akzent4 3" xfId="148" xr:uid="{00000000-0005-0000-0000-0000AF000000}"/>
    <cellStyle name="Akzent5 2" xfId="149" xr:uid="{00000000-0005-0000-0000-0000B0000000}"/>
    <cellStyle name="Akzent5 3" xfId="150" xr:uid="{00000000-0005-0000-0000-0000B1000000}"/>
    <cellStyle name="Akzent6 2" xfId="151" xr:uid="{00000000-0005-0000-0000-0000B2000000}"/>
    <cellStyle name="Akzent6 3" xfId="152" xr:uid="{00000000-0005-0000-0000-0000B3000000}"/>
    <cellStyle name="Ausgabe 2" xfId="153" xr:uid="{00000000-0005-0000-0000-0000B4000000}"/>
    <cellStyle name="Ausgabe 2 2" xfId="154" xr:uid="{00000000-0005-0000-0000-0000B5000000}"/>
    <cellStyle name="Ausgabe 2 3" xfId="155" xr:uid="{00000000-0005-0000-0000-0000B6000000}"/>
    <cellStyle name="Ausgabe 3" xfId="156" xr:uid="{00000000-0005-0000-0000-0000B7000000}"/>
    <cellStyle name="Ausgabe 4" xfId="157" xr:uid="{00000000-0005-0000-0000-0000B8000000}"/>
    <cellStyle name="Ausgabe 4 2" xfId="158" xr:uid="{00000000-0005-0000-0000-0000B9000000}"/>
    <cellStyle name="Ausgabe 5" xfId="159" xr:uid="{00000000-0005-0000-0000-0000BA000000}"/>
    <cellStyle name="Ausgabe 5 2" xfId="160" xr:uid="{00000000-0005-0000-0000-0000BB000000}"/>
    <cellStyle name="Ausgabe 6" xfId="161" xr:uid="{00000000-0005-0000-0000-0000BC000000}"/>
    <cellStyle name="Ausgabe 6 2" xfId="162" xr:uid="{00000000-0005-0000-0000-0000BD000000}"/>
    <cellStyle name="Ausgabe 7" xfId="163" xr:uid="{00000000-0005-0000-0000-0000BE000000}"/>
    <cellStyle name="Bad" xfId="448" hidden="1" xr:uid="{00000000-0005-0000-0000-0000BF000000}"/>
    <cellStyle name="Bad 2" xfId="164" xr:uid="{00000000-0005-0000-0000-0000C0000000}"/>
    <cellStyle name="Bad 2 2" xfId="165" xr:uid="{00000000-0005-0000-0000-0000C1000000}"/>
    <cellStyle name="Berechnung 2" xfId="166" xr:uid="{00000000-0005-0000-0000-0000C2000000}"/>
    <cellStyle name="Berechnung 2 2" xfId="167" xr:uid="{00000000-0005-0000-0000-0000C3000000}"/>
    <cellStyle name="Berechnung 2 3" xfId="168" xr:uid="{00000000-0005-0000-0000-0000C4000000}"/>
    <cellStyle name="Berechnung 3" xfId="169" xr:uid="{00000000-0005-0000-0000-0000C5000000}"/>
    <cellStyle name="Berechnung 4" xfId="170" xr:uid="{00000000-0005-0000-0000-0000C6000000}"/>
    <cellStyle name="Berechnung 4 2" xfId="171" xr:uid="{00000000-0005-0000-0000-0000C7000000}"/>
    <cellStyle name="Berechnung 5" xfId="172" xr:uid="{00000000-0005-0000-0000-0000C8000000}"/>
    <cellStyle name="Berechnung 5 2" xfId="173" xr:uid="{00000000-0005-0000-0000-0000C9000000}"/>
    <cellStyle name="Berechnung 6" xfId="174" xr:uid="{00000000-0005-0000-0000-0000CA000000}"/>
    <cellStyle name="Berechnung 6 2" xfId="175" xr:uid="{00000000-0005-0000-0000-0000CB000000}"/>
    <cellStyle name="Berechnung 7" xfId="176" xr:uid="{00000000-0005-0000-0000-0000CC000000}"/>
    <cellStyle name="Calculation 2" xfId="177" xr:uid="{00000000-0005-0000-0000-0000CD000000}"/>
    <cellStyle name="Calculation 2 2" xfId="178" xr:uid="{00000000-0005-0000-0000-0000CE000000}"/>
    <cellStyle name="Check Cell" xfId="450" hidden="1" xr:uid="{00000000-0005-0000-0000-0000CF000000}"/>
    <cellStyle name="Check Cell 2" xfId="179" xr:uid="{00000000-0005-0000-0000-0000D0000000}"/>
    <cellStyle name="Check Cell 2 2" xfId="180" xr:uid="{00000000-0005-0000-0000-0000D1000000}"/>
    <cellStyle name="Eingabe 2" xfId="181" xr:uid="{00000000-0005-0000-0000-0000D2000000}"/>
    <cellStyle name="Eingabe 3" xfId="182" xr:uid="{00000000-0005-0000-0000-0000D3000000}"/>
    <cellStyle name="Eingabe 3 2" xfId="183" xr:uid="{00000000-0005-0000-0000-0000D4000000}"/>
    <cellStyle name="Eingabe 4" xfId="184" xr:uid="{00000000-0005-0000-0000-0000D5000000}"/>
    <cellStyle name="Eingabe 4 2" xfId="185" xr:uid="{00000000-0005-0000-0000-0000D6000000}"/>
    <cellStyle name="Eingabe 5" xfId="186" xr:uid="{00000000-0005-0000-0000-0000D7000000}"/>
    <cellStyle name="Eingabe 5 2" xfId="187" xr:uid="{00000000-0005-0000-0000-0000D8000000}"/>
    <cellStyle name="Ergebnis 2" xfId="188" xr:uid="{00000000-0005-0000-0000-0000D9000000}"/>
    <cellStyle name="Ergebnis 2 2" xfId="189" xr:uid="{00000000-0005-0000-0000-0000DA000000}"/>
    <cellStyle name="Ergebnis 2 2 2" xfId="190" xr:uid="{00000000-0005-0000-0000-0000DB000000}"/>
    <cellStyle name="Ergebnis 2 3" xfId="191" xr:uid="{00000000-0005-0000-0000-0000DC000000}"/>
    <cellStyle name="Ergebnis 2 4" xfId="192" xr:uid="{00000000-0005-0000-0000-0000DD000000}"/>
    <cellStyle name="Ergebnis 3" xfId="193" xr:uid="{00000000-0005-0000-0000-0000DE000000}"/>
    <cellStyle name="Ergebnis 3 2" xfId="194" xr:uid="{00000000-0005-0000-0000-0000DF000000}"/>
    <cellStyle name="Ergebnis 4" xfId="195" xr:uid="{00000000-0005-0000-0000-0000E0000000}"/>
    <cellStyle name="Ergebnis 4 2" xfId="196" xr:uid="{00000000-0005-0000-0000-0000E1000000}"/>
    <cellStyle name="Ergebnis 4 2 2" xfId="197" xr:uid="{00000000-0005-0000-0000-0000E2000000}"/>
    <cellStyle name="Ergebnis 4 3" xfId="198" xr:uid="{00000000-0005-0000-0000-0000E3000000}"/>
    <cellStyle name="Ergebnis 5" xfId="199" xr:uid="{00000000-0005-0000-0000-0000E4000000}"/>
    <cellStyle name="Ergebnis 6" xfId="200" xr:uid="{00000000-0005-0000-0000-0000E5000000}"/>
    <cellStyle name="Ergebnis 6 2" xfId="201" xr:uid="{00000000-0005-0000-0000-0000E6000000}"/>
    <cellStyle name="Ergebnis 7" xfId="202" xr:uid="{00000000-0005-0000-0000-0000E7000000}"/>
    <cellStyle name="Ergebnis 7 2" xfId="203" xr:uid="{00000000-0005-0000-0000-0000E8000000}"/>
    <cellStyle name="Ergebnis 8" xfId="204" xr:uid="{00000000-0005-0000-0000-0000E9000000}"/>
    <cellStyle name="Erklärender Text 2" xfId="205" xr:uid="{00000000-0005-0000-0000-0000EA000000}"/>
    <cellStyle name="Erklärender Text 3" xfId="206" xr:uid="{00000000-0005-0000-0000-0000EB000000}"/>
    <cellStyle name="Erklärender Text 3 2" xfId="207" xr:uid="{00000000-0005-0000-0000-0000EC000000}"/>
    <cellStyle name="Erklärender Text 4" xfId="208" xr:uid="{00000000-0005-0000-0000-0000ED000000}"/>
    <cellStyle name="Erklärender Text 4 2" xfId="209" xr:uid="{00000000-0005-0000-0000-0000EE000000}"/>
    <cellStyle name="Good" xfId="447" hidden="1" xr:uid="{00000000-0005-0000-0000-0000EF000000}"/>
    <cellStyle name="Good 2" xfId="210" xr:uid="{00000000-0005-0000-0000-0000F0000000}"/>
    <cellStyle name="Good 2 2" xfId="211" xr:uid="{00000000-0005-0000-0000-0000F1000000}"/>
    <cellStyle name="Gut 2" xfId="212" xr:uid="{00000000-0005-0000-0000-0000F2000000}"/>
    <cellStyle name="Gut 3" xfId="213" xr:uid="{00000000-0005-0000-0000-0000F3000000}"/>
    <cellStyle name="Heading 1" xfId="443" hidden="1" xr:uid="{00000000-0005-0000-0000-0000F4000000}"/>
    <cellStyle name="Heading 2" xfId="444" hidden="1" xr:uid="{00000000-0005-0000-0000-0000F5000000}"/>
    <cellStyle name="Heading 3" xfId="445" hidden="1" xr:uid="{00000000-0005-0000-0000-0000F6000000}"/>
    <cellStyle name="Heading 4" xfId="446" hidden="1" xr:uid="{00000000-0005-0000-0000-0000F7000000}"/>
    <cellStyle name="Input 2" xfId="214" xr:uid="{00000000-0005-0000-0000-0000F8000000}"/>
    <cellStyle name="Input 2 2" xfId="215" xr:uid="{00000000-0005-0000-0000-0000F9000000}"/>
    <cellStyle name="Linked Cell" xfId="449" hidden="1" xr:uid="{00000000-0005-0000-0000-0000FA000000}"/>
    <cellStyle name="Linked Cell 2" xfId="216" xr:uid="{00000000-0005-0000-0000-0000FB000000}"/>
    <cellStyle name="Linked Cell 2 2" xfId="217" xr:uid="{00000000-0005-0000-0000-0000FC000000}"/>
    <cellStyle name="Neutral" xfId="218" builtinId="28" customBuiltin="1"/>
    <cellStyle name="Normal 2" xfId="219" xr:uid="{00000000-0005-0000-0000-0000FE000000}"/>
    <cellStyle name="Normal 2 2" xfId="482" xr:uid="{00000000-0005-0000-0000-0000FF000000}"/>
    <cellStyle name="Note" xfId="451" hidden="1" xr:uid="{00000000-0005-0000-0000-000000010000}"/>
    <cellStyle name="Note 2" xfId="220" xr:uid="{00000000-0005-0000-0000-000001010000}"/>
    <cellStyle name="Note 2 2" xfId="221" xr:uid="{00000000-0005-0000-0000-000002010000}"/>
    <cellStyle name="Note 3" xfId="483" xr:uid="{00000000-0005-0000-0000-000003010000}"/>
    <cellStyle name="Notiz 2" xfId="222" xr:uid="{00000000-0005-0000-0000-000004010000}"/>
    <cellStyle name="Notiz 2 2" xfId="223" xr:uid="{00000000-0005-0000-0000-000005010000}"/>
    <cellStyle name="Notiz 2 2 2" xfId="224" xr:uid="{00000000-0005-0000-0000-000006010000}"/>
    <cellStyle name="Notiz 2 2 2 2" xfId="225" xr:uid="{00000000-0005-0000-0000-000007010000}"/>
    <cellStyle name="Notiz 2 2 2 2 2" xfId="226" xr:uid="{00000000-0005-0000-0000-000008010000}"/>
    <cellStyle name="Notiz 2 2 2 3" xfId="227" xr:uid="{00000000-0005-0000-0000-000009010000}"/>
    <cellStyle name="Notiz 2 2 2 3 2" xfId="228" xr:uid="{00000000-0005-0000-0000-00000A010000}"/>
    <cellStyle name="Notiz 2 2 2 4" xfId="229" xr:uid="{00000000-0005-0000-0000-00000B010000}"/>
    <cellStyle name="Notiz 2 2 3" xfId="230" xr:uid="{00000000-0005-0000-0000-00000C010000}"/>
    <cellStyle name="Notiz 2 2 3 2" xfId="231" xr:uid="{00000000-0005-0000-0000-00000D010000}"/>
    <cellStyle name="Notiz 2 2 4" xfId="232" xr:uid="{00000000-0005-0000-0000-00000E010000}"/>
    <cellStyle name="Notiz 2 2 4 2" xfId="233" xr:uid="{00000000-0005-0000-0000-00000F010000}"/>
    <cellStyle name="Notiz 2 2 5" xfId="234" xr:uid="{00000000-0005-0000-0000-000010010000}"/>
    <cellStyle name="Notiz 2 2 5 2" xfId="484" xr:uid="{00000000-0005-0000-0000-000011010000}"/>
    <cellStyle name="Notiz 2 2 6" xfId="235" xr:uid="{00000000-0005-0000-0000-000012010000}"/>
    <cellStyle name="Notiz 2 3" xfId="236" xr:uid="{00000000-0005-0000-0000-000013010000}"/>
    <cellStyle name="Notiz 2 3 2" xfId="237" xr:uid="{00000000-0005-0000-0000-000014010000}"/>
    <cellStyle name="Notiz 2 3 2 2" xfId="238" xr:uid="{00000000-0005-0000-0000-000015010000}"/>
    <cellStyle name="Notiz 2 3 3" xfId="239" xr:uid="{00000000-0005-0000-0000-000016010000}"/>
    <cellStyle name="Notiz 2 3 3 2" xfId="240" xr:uid="{00000000-0005-0000-0000-000017010000}"/>
    <cellStyle name="Notiz 2 3 4" xfId="241" xr:uid="{00000000-0005-0000-0000-000018010000}"/>
    <cellStyle name="Notiz 2 4" xfId="242" xr:uid="{00000000-0005-0000-0000-000019010000}"/>
    <cellStyle name="Notiz 2 4 2" xfId="243" xr:uid="{00000000-0005-0000-0000-00001A010000}"/>
    <cellStyle name="Notiz 2 5" xfId="244" xr:uid="{00000000-0005-0000-0000-00001B010000}"/>
    <cellStyle name="Notiz 2 5 2" xfId="245" xr:uid="{00000000-0005-0000-0000-00001C010000}"/>
    <cellStyle name="Notiz 2 6" xfId="246" xr:uid="{00000000-0005-0000-0000-00001D010000}"/>
    <cellStyle name="Notiz 3" xfId="247" xr:uid="{00000000-0005-0000-0000-00001E010000}"/>
    <cellStyle name="Notiz 3 2" xfId="248" xr:uid="{00000000-0005-0000-0000-00001F010000}"/>
    <cellStyle name="Notiz 3 2 2" xfId="249" xr:uid="{00000000-0005-0000-0000-000020010000}"/>
    <cellStyle name="Notiz 3 2 2 2" xfId="250" xr:uid="{00000000-0005-0000-0000-000021010000}"/>
    <cellStyle name="Notiz 3 2 3" xfId="251" xr:uid="{00000000-0005-0000-0000-000022010000}"/>
    <cellStyle name="Notiz 3 2 3 2" xfId="252" xr:uid="{00000000-0005-0000-0000-000023010000}"/>
    <cellStyle name="Notiz 3 2 4" xfId="253" xr:uid="{00000000-0005-0000-0000-000024010000}"/>
    <cellStyle name="Notiz 3 3" xfId="254" xr:uid="{00000000-0005-0000-0000-000025010000}"/>
    <cellStyle name="Notiz 3 3 2" xfId="255" xr:uid="{00000000-0005-0000-0000-000026010000}"/>
    <cellStyle name="Notiz 3 4" xfId="256" xr:uid="{00000000-0005-0000-0000-000027010000}"/>
    <cellStyle name="Notiz 3 4 2" xfId="257" xr:uid="{00000000-0005-0000-0000-000028010000}"/>
    <cellStyle name="Notiz 3 5" xfId="258" xr:uid="{00000000-0005-0000-0000-000029010000}"/>
    <cellStyle name="Notiz 4" xfId="259" xr:uid="{00000000-0005-0000-0000-00002A010000}"/>
    <cellStyle name="Notiz 4 2" xfId="260" xr:uid="{00000000-0005-0000-0000-00002B010000}"/>
    <cellStyle name="Notiz 4 2 2" xfId="261" xr:uid="{00000000-0005-0000-0000-00002C010000}"/>
    <cellStyle name="Notiz 4 3" xfId="262" xr:uid="{00000000-0005-0000-0000-00002D010000}"/>
    <cellStyle name="Notiz 4 3 2" xfId="263" xr:uid="{00000000-0005-0000-0000-00002E010000}"/>
    <cellStyle name="Notiz 4 4" xfId="264" xr:uid="{00000000-0005-0000-0000-00002F010000}"/>
    <cellStyle name="Notiz 5" xfId="265" xr:uid="{00000000-0005-0000-0000-000030010000}"/>
    <cellStyle name="Notiz 5 2" xfId="266" xr:uid="{00000000-0005-0000-0000-000031010000}"/>
    <cellStyle name="Notiz 5 2 2" xfId="267" xr:uid="{00000000-0005-0000-0000-000032010000}"/>
    <cellStyle name="Notiz 5 3" xfId="268" xr:uid="{00000000-0005-0000-0000-000033010000}"/>
    <cellStyle name="Notiz 5 3 2" xfId="269" xr:uid="{00000000-0005-0000-0000-000034010000}"/>
    <cellStyle name="Notiz 5 4" xfId="270" xr:uid="{00000000-0005-0000-0000-000035010000}"/>
    <cellStyle name="Notiz 6" xfId="271" xr:uid="{00000000-0005-0000-0000-000036010000}"/>
    <cellStyle name="Notiz 6 2" xfId="272" xr:uid="{00000000-0005-0000-0000-000037010000}"/>
    <cellStyle name="Notiz 7" xfId="273" xr:uid="{00000000-0005-0000-0000-000038010000}"/>
    <cellStyle name="Notiz 7 2" xfId="274" xr:uid="{00000000-0005-0000-0000-000039010000}"/>
    <cellStyle name="Notiz 8" xfId="275" xr:uid="{00000000-0005-0000-0000-00003A010000}"/>
    <cellStyle name="Notiz 8 2" xfId="485" xr:uid="{00000000-0005-0000-0000-00003B010000}"/>
    <cellStyle name="Notiz 9" xfId="276" xr:uid="{00000000-0005-0000-0000-00003C010000}"/>
    <cellStyle name="Output 2" xfId="277" xr:uid="{00000000-0005-0000-0000-00003D010000}"/>
    <cellStyle name="Output 2 2" xfId="278" xr:uid="{00000000-0005-0000-0000-00003E010000}"/>
    <cellStyle name="Prozent 10" xfId="279" xr:uid="{00000000-0005-0000-0000-00003F010000}"/>
    <cellStyle name="Prozent 10 2" xfId="486" xr:uid="{00000000-0005-0000-0000-000040010000}"/>
    <cellStyle name="Prozent 11" xfId="280" xr:uid="{00000000-0005-0000-0000-000041010000}"/>
    <cellStyle name="Prozent 11 2" xfId="487" xr:uid="{00000000-0005-0000-0000-000042010000}"/>
    <cellStyle name="Prozent 12" xfId="281" xr:uid="{00000000-0005-0000-0000-000043010000}"/>
    <cellStyle name="Prozent 2" xfId="282" xr:uid="{00000000-0005-0000-0000-000044010000}"/>
    <cellStyle name="Prozent 3" xfId="283" xr:uid="{00000000-0005-0000-0000-000045010000}"/>
    <cellStyle name="Prozent 3 2" xfId="284" xr:uid="{00000000-0005-0000-0000-000046010000}"/>
    <cellStyle name="Prozent 3 2 2" xfId="285" xr:uid="{00000000-0005-0000-0000-000047010000}"/>
    <cellStyle name="Prozent 3 2 2 2" xfId="286" xr:uid="{00000000-0005-0000-0000-000048010000}"/>
    <cellStyle name="Prozent 3 2 2 2 2" xfId="287" xr:uid="{00000000-0005-0000-0000-000049010000}"/>
    <cellStyle name="Prozent 3 2 2 3" xfId="288" xr:uid="{00000000-0005-0000-0000-00004A010000}"/>
    <cellStyle name="Prozent 3 2 2 3 2" xfId="289" xr:uid="{00000000-0005-0000-0000-00004B010000}"/>
    <cellStyle name="Prozent 3 2 2 4" xfId="290" xr:uid="{00000000-0005-0000-0000-00004C010000}"/>
    <cellStyle name="Prozent 3 2 3" xfId="291" xr:uid="{00000000-0005-0000-0000-00004D010000}"/>
    <cellStyle name="Prozent 3 2 3 2" xfId="292" xr:uid="{00000000-0005-0000-0000-00004E010000}"/>
    <cellStyle name="Prozent 3 2 4" xfId="293" xr:uid="{00000000-0005-0000-0000-00004F010000}"/>
    <cellStyle name="Prozent 3 2 4 2" xfId="294" xr:uid="{00000000-0005-0000-0000-000050010000}"/>
    <cellStyle name="Prozent 3 2 5" xfId="295" xr:uid="{00000000-0005-0000-0000-000051010000}"/>
    <cellStyle name="Prozent 3 2 6" xfId="296" xr:uid="{00000000-0005-0000-0000-000052010000}"/>
    <cellStyle name="Prozent 3 3" xfId="297" xr:uid="{00000000-0005-0000-0000-000053010000}"/>
    <cellStyle name="Prozent 3 3 2" xfId="298" xr:uid="{00000000-0005-0000-0000-000054010000}"/>
    <cellStyle name="Prozent 3 3 2 2" xfId="299" xr:uid="{00000000-0005-0000-0000-000055010000}"/>
    <cellStyle name="Prozent 3 3 3" xfId="300" xr:uid="{00000000-0005-0000-0000-000056010000}"/>
    <cellStyle name="Prozent 3 3 3 2" xfId="301" xr:uid="{00000000-0005-0000-0000-000057010000}"/>
    <cellStyle name="Prozent 3 3 4" xfId="302" xr:uid="{00000000-0005-0000-0000-000058010000}"/>
    <cellStyle name="Prozent 3 4" xfId="303" xr:uid="{00000000-0005-0000-0000-000059010000}"/>
    <cellStyle name="Prozent 3 4 2" xfId="304" xr:uid="{00000000-0005-0000-0000-00005A010000}"/>
    <cellStyle name="Prozent 3 5" xfId="305" xr:uid="{00000000-0005-0000-0000-00005B010000}"/>
    <cellStyle name="Prozent 3 5 2" xfId="306" xr:uid="{00000000-0005-0000-0000-00005C010000}"/>
    <cellStyle name="Prozent 3 6" xfId="307" xr:uid="{00000000-0005-0000-0000-00005D010000}"/>
    <cellStyle name="Prozent 4" xfId="308" xr:uid="{00000000-0005-0000-0000-00005E010000}"/>
    <cellStyle name="Prozent 4 2" xfId="309" xr:uid="{00000000-0005-0000-0000-00005F010000}"/>
    <cellStyle name="Prozent 4 2 2" xfId="310" xr:uid="{00000000-0005-0000-0000-000060010000}"/>
    <cellStyle name="Prozent 4 2 2 2" xfId="311" xr:uid="{00000000-0005-0000-0000-000061010000}"/>
    <cellStyle name="Prozent 4 2 2 2 2" xfId="312" xr:uid="{00000000-0005-0000-0000-000062010000}"/>
    <cellStyle name="Prozent 4 2 2 3" xfId="313" xr:uid="{00000000-0005-0000-0000-000063010000}"/>
    <cellStyle name="Prozent 4 2 2 3 2" xfId="314" xr:uid="{00000000-0005-0000-0000-000064010000}"/>
    <cellStyle name="Prozent 4 2 2 4" xfId="315" xr:uid="{00000000-0005-0000-0000-000065010000}"/>
    <cellStyle name="Prozent 4 2 3" xfId="316" xr:uid="{00000000-0005-0000-0000-000066010000}"/>
    <cellStyle name="Prozent 4 2 3 2" xfId="317" xr:uid="{00000000-0005-0000-0000-000067010000}"/>
    <cellStyle name="Prozent 4 2 4" xfId="318" xr:uid="{00000000-0005-0000-0000-000068010000}"/>
    <cellStyle name="Prozent 4 2 4 2" xfId="319" xr:uid="{00000000-0005-0000-0000-000069010000}"/>
    <cellStyle name="Prozent 4 2 5" xfId="320" xr:uid="{00000000-0005-0000-0000-00006A010000}"/>
    <cellStyle name="Prozent 4 3" xfId="321" xr:uid="{00000000-0005-0000-0000-00006B010000}"/>
    <cellStyle name="Prozent 4 3 2" xfId="322" xr:uid="{00000000-0005-0000-0000-00006C010000}"/>
    <cellStyle name="Prozent 4 3 2 2" xfId="323" xr:uid="{00000000-0005-0000-0000-00006D010000}"/>
    <cellStyle name="Prozent 4 3 2 2 2" xfId="324" xr:uid="{00000000-0005-0000-0000-00006E010000}"/>
    <cellStyle name="Prozent 4 3 2 3" xfId="325" xr:uid="{00000000-0005-0000-0000-00006F010000}"/>
    <cellStyle name="Prozent 4 3 3" xfId="326" xr:uid="{00000000-0005-0000-0000-000070010000}"/>
    <cellStyle name="Prozent 4 3 3 2" xfId="327" xr:uid="{00000000-0005-0000-0000-000071010000}"/>
    <cellStyle name="Prozent 4 3 4" xfId="328" xr:uid="{00000000-0005-0000-0000-000072010000}"/>
    <cellStyle name="Prozent 4 3 4 2" xfId="488" xr:uid="{00000000-0005-0000-0000-000073010000}"/>
    <cellStyle name="Prozent 4 3 5" xfId="329" xr:uid="{00000000-0005-0000-0000-000074010000}"/>
    <cellStyle name="Prozent 4 4" xfId="330" xr:uid="{00000000-0005-0000-0000-000075010000}"/>
    <cellStyle name="Prozent 4 4 2" xfId="331" xr:uid="{00000000-0005-0000-0000-000076010000}"/>
    <cellStyle name="Prozent 4 5" xfId="332" xr:uid="{00000000-0005-0000-0000-000077010000}"/>
    <cellStyle name="Prozent 4 5 2" xfId="333" xr:uid="{00000000-0005-0000-0000-000078010000}"/>
    <cellStyle name="Prozent 4 6" xfId="334" xr:uid="{00000000-0005-0000-0000-000079010000}"/>
    <cellStyle name="Prozent 5" xfId="335" xr:uid="{00000000-0005-0000-0000-00007A010000}"/>
    <cellStyle name="Prozent 5 2" xfId="336" xr:uid="{00000000-0005-0000-0000-00007B010000}"/>
    <cellStyle name="Prozent 5 2 2" xfId="337" xr:uid="{00000000-0005-0000-0000-00007C010000}"/>
    <cellStyle name="Prozent 5 2 2 2" xfId="338" xr:uid="{00000000-0005-0000-0000-00007D010000}"/>
    <cellStyle name="Prozent 5 2 3" xfId="339" xr:uid="{00000000-0005-0000-0000-00007E010000}"/>
    <cellStyle name="Prozent 5 2 3 2" xfId="340" xr:uid="{00000000-0005-0000-0000-00007F010000}"/>
    <cellStyle name="Prozent 5 2 4" xfId="341" xr:uid="{00000000-0005-0000-0000-000080010000}"/>
    <cellStyle name="Prozent 5 3" xfId="342" xr:uid="{00000000-0005-0000-0000-000081010000}"/>
    <cellStyle name="Prozent 5 3 2" xfId="343" xr:uid="{00000000-0005-0000-0000-000082010000}"/>
    <cellStyle name="Prozent 5 4" xfId="344" xr:uid="{00000000-0005-0000-0000-000083010000}"/>
    <cellStyle name="Prozent 5 4 2" xfId="345" xr:uid="{00000000-0005-0000-0000-000084010000}"/>
    <cellStyle name="Prozent 5 5" xfId="346" xr:uid="{00000000-0005-0000-0000-000085010000}"/>
    <cellStyle name="Prozent 5 5 2" xfId="489" xr:uid="{00000000-0005-0000-0000-000086010000}"/>
    <cellStyle name="Prozent 5 6" xfId="347" xr:uid="{00000000-0005-0000-0000-000087010000}"/>
    <cellStyle name="Prozent 6" xfId="348" xr:uid="{00000000-0005-0000-0000-000088010000}"/>
    <cellStyle name="Prozent 6 2" xfId="349" xr:uid="{00000000-0005-0000-0000-000089010000}"/>
    <cellStyle name="Prozent 6 2 2" xfId="350" xr:uid="{00000000-0005-0000-0000-00008A010000}"/>
    <cellStyle name="Prozent 6 3" xfId="351" xr:uid="{00000000-0005-0000-0000-00008B010000}"/>
    <cellStyle name="Prozent 6 3 2" xfId="352" xr:uid="{00000000-0005-0000-0000-00008C010000}"/>
    <cellStyle name="Prozent 6 4" xfId="353" xr:uid="{00000000-0005-0000-0000-00008D010000}"/>
    <cellStyle name="Prozent 7" xfId="354" xr:uid="{00000000-0005-0000-0000-00008E010000}"/>
    <cellStyle name="Prozent 7 2" xfId="355" xr:uid="{00000000-0005-0000-0000-00008F010000}"/>
    <cellStyle name="Prozent 7 2 2" xfId="356" xr:uid="{00000000-0005-0000-0000-000090010000}"/>
    <cellStyle name="Prozent 7 3" xfId="357" xr:uid="{00000000-0005-0000-0000-000091010000}"/>
    <cellStyle name="Prozent 7 3 2" xfId="358" xr:uid="{00000000-0005-0000-0000-000092010000}"/>
    <cellStyle name="Prozent 7 4" xfId="359" xr:uid="{00000000-0005-0000-0000-000093010000}"/>
    <cellStyle name="Prozent 8" xfId="360" xr:uid="{00000000-0005-0000-0000-000094010000}"/>
    <cellStyle name="Prozent 8 2" xfId="361" xr:uid="{00000000-0005-0000-0000-000095010000}"/>
    <cellStyle name="Prozent 8 2 2" xfId="362" xr:uid="{00000000-0005-0000-0000-000096010000}"/>
    <cellStyle name="Prozent 8 3" xfId="363" xr:uid="{00000000-0005-0000-0000-000097010000}"/>
    <cellStyle name="Prozent 8 4" xfId="364" xr:uid="{00000000-0005-0000-0000-000098010000}"/>
    <cellStyle name="Prozent 9" xfId="365" xr:uid="{00000000-0005-0000-0000-000099010000}"/>
    <cellStyle name="Prozent 9 2" xfId="366" xr:uid="{00000000-0005-0000-0000-00009A010000}"/>
    <cellStyle name="Schlecht 2" xfId="367" xr:uid="{00000000-0005-0000-0000-00009B010000}"/>
    <cellStyle name="Schlecht 3" xfId="368" xr:uid="{00000000-0005-0000-0000-00009C010000}"/>
    <cellStyle name="Standard" xfId="0" builtinId="0"/>
    <cellStyle name="Standard 2" xfId="369" xr:uid="{00000000-0005-0000-0000-00009E010000}"/>
    <cellStyle name="Standard 2 2" xfId="370" xr:uid="{00000000-0005-0000-0000-00009F010000}"/>
    <cellStyle name="Standard 2 2 2" xfId="371" xr:uid="{00000000-0005-0000-0000-0000A0010000}"/>
    <cellStyle name="Standard 2 2 2 2" xfId="491" xr:uid="{00000000-0005-0000-0000-0000A1010000}"/>
    <cellStyle name="Standard 2 2 3" xfId="372" xr:uid="{00000000-0005-0000-0000-0000A2010000}"/>
    <cellStyle name="Standard 2 2 4" xfId="490" xr:uid="{00000000-0005-0000-0000-0000A3010000}"/>
    <cellStyle name="Standard 2 3" xfId="373" xr:uid="{00000000-0005-0000-0000-0000A4010000}"/>
    <cellStyle name="Standard 2 4" xfId="374" xr:uid="{00000000-0005-0000-0000-0000A5010000}"/>
    <cellStyle name="Standard 2 4 2" xfId="492" xr:uid="{00000000-0005-0000-0000-0000A6010000}"/>
    <cellStyle name="Standard 2 5" xfId="375" xr:uid="{00000000-0005-0000-0000-0000A7010000}"/>
    <cellStyle name="Standard 2 5 2" xfId="493" xr:uid="{00000000-0005-0000-0000-0000A8010000}"/>
    <cellStyle name="Standard 2 6" xfId="376" xr:uid="{00000000-0005-0000-0000-0000A9010000}"/>
    <cellStyle name="Standard 3" xfId="377" xr:uid="{00000000-0005-0000-0000-0000AA010000}"/>
    <cellStyle name="Standard 3 2" xfId="378" xr:uid="{00000000-0005-0000-0000-0000AB010000}"/>
    <cellStyle name="Standard 3 2 2" xfId="379" xr:uid="{00000000-0005-0000-0000-0000AC010000}"/>
    <cellStyle name="Standard 3 2 2 2" xfId="380" xr:uid="{00000000-0005-0000-0000-0000AD010000}"/>
    <cellStyle name="Standard 3 2 2 2 2" xfId="381" xr:uid="{00000000-0005-0000-0000-0000AE010000}"/>
    <cellStyle name="Standard 3 2 2 3" xfId="382" xr:uid="{00000000-0005-0000-0000-0000AF010000}"/>
    <cellStyle name="Standard 3 2 2 3 2" xfId="383" xr:uid="{00000000-0005-0000-0000-0000B0010000}"/>
    <cellStyle name="Standard 3 2 2 4" xfId="384" xr:uid="{00000000-0005-0000-0000-0000B1010000}"/>
    <cellStyle name="Standard 3 2 3" xfId="385" xr:uid="{00000000-0005-0000-0000-0000B2010000}"/>
    <cellStyle name="Standard 3 2 3 2" xfId="386" xr:uid="{00000000-0005-0000-0000-0000B3010000}"/>
    <cellStyle name="Standard 3 2 4" xfId="387" xr:uid="{00000000-0005-0000-0000-0000B4010000}"/>
    <cellStyle name="Standard 3 2 4 2" xfId="388" xr:uid="{00000000-0005-0000-0000-0000B5010000}"/>
    <cellStyle name="Standard 3 2 5" xfId="389" xr:uid="{00000000-0005-0000-0000-0000B6010000}"/>
    <cellStyle name="Standard 3 2 6" xfId="390" xr:uid="{00000000-0005-0000-0000-0000B7010000}"/>
    <cellStyle name="Standard 3 2 7" xfId="391" xr:uid="{00000000-0005-0000-0000-0000B8010000}"/>
    <cellStyle name="Standard 3 3" xfId="392" xr:uid="{00000000-0005-0000-0000-0000B9010000}"/>
    <cellStyle name="Standard 3 3 2" xfId="393" xr:uid="{00000000-0005-0000-0000-0000BA010000}"/>
    <cellStyle name="Standard 3 3 2 2" xfId="394" xr:uid="{00000000-0005-0000-0000-0000BB010000}"/>
    <cellStyle name="Standard 3 3 3" xfId="395" xr:uid="{00000000-0005-0000-0000-0000BC010000}"/>
    <cellStyle name="Standard 3 3 3 2" xfId="396" xr:uid="{00000000-0005-0000-0000-0000BD010000}"/>
    <cellStyle name="Standard 3 3 4" xfId="397" xr:uid="{00000000-0005-0000-0000-0000BE010000}"/>
    <cellStyle name="Standard 3 4" xfId="398" xr:uid="{00000000-0005-0000-0000-0000BF010000}"/>
    <cellStyle name="Standard 3 4 2" xfId="399" xr:uid="{00000000-0005-0000-0000-0000C0010000}"/>
    <cellStyle name="Standard 3 5" xfId="400" xr:uid="{00000000-0005-0000-0000-0000C1010000}"/>
    <cellStyle name="Standard 3 5 2" xfId="401" xr:uid="{00000000-0005-0000-0000-0000C2010000}"/>
    <cellStyle name="Standard 3 6" xfId="402" xr:uid="{00000000-0005-0000-0000-0000C3010000}"/>
    <cellStyle name="Standard 3 7" xfId="403" xr:uid="{00000000-0005-0000-0000-0000C4010000}"/>
    <cellStyle name="Standard 4" xfId="404" xr:uid="{00000000-0005-0000-0000-0000C5010000}"/>
    <cellStyle name="Standard 4 2" xfId="494" xr:uid="{00000000-0005-0000-0000-0000C6010000}"/>
    <cellStyle name="Standard 5" xfId="405" xr:uid="{00000000-0005-0000-0000-0000C7010000}"/>
    <cellStyle name="Standard 6" xfId="459" xr:uid="{00000000-0005-0000-0000-0000C8010000}"/>
    <cellStyle name="Standard 7" xfId="458" xr:uid="{00000000-0005-0000-0000-0000C9010000}"/>
    <cellStyle name="Title" xfId="442" hidden="1" xr:uid="{00000000-0005-0000-0000-0000CA010000}"/>
    <cellStyle name="Total 2" xfId="406" xr:uid="{00000000-0005-0000-0000-0000CB010000}"/>
    <cellStyle name="Total 2 2" xfId="407" xr:uid="{00000000-0005-0000-0000-0000CC010000}"/>
    <cellStyle name="Überschrift 1 2" xfId="408" xr:uid="{00000000-0005-0000-0000-0000CD010000}"/>
    <cellStyle name="Überschrift 1 2 2" xfId="409" xr:uid="{00000000-0005-0000-0000-0000CE010000}"/>
    <cellStyle name="Überschrift 1 3" xfId="410" xr:uid="{00000000-0005-0000-0000-0000CF010000}"/>
    <cellStyle name="Überschrift 1 3 2" xfId="495" xr:uid="{00000000-0005-0000-0000-0000D0010000}"/>
    <cellStyle name="Überschrift 1 4" xfId="411" xr:uid="{00000000-0005-0000-0000-0000D1010000}"/>
    <cellStyle name="Überschrift 2 2" xfId="412" xr:uid="{00000000-0005-0000-0000-0000D2010000}"/>
    <cellStyle name="Überschrift 2 2 2" xfId="413" xr:uid="{00000000-0005-0000-0000-0000D3010000}"/>
    <cellStyle name="Überschrift 2 3" xfId="414" xr:uid="{00000000-0005-0000-0000-0000D4010000}"/>
    <cellStyle name="Überschrift 2 3 2" xfId="496" xr:uid="{00000000-0005-0000-0000-0000D5010000}"/>
    <cellStyle name="Überschrift 2 4" xfId="415" xr:uid="{00000000-0005-0000-0000-0000D6010000}"/>
    <cellStyle name="Überschrift 3 2" xfId="416" xr:uid="{00000000-0005-0000-0000-0000D7010000}"/>
    <cellStyle name="Überschrift 3 2 2" xfId="417" xr:uid="{00000000-0005-0000-0000-0000D8010000}"/>
    <cellStyle name="Überschrift 3 3" xfId="418" xr:uid="{00000000-0005-0000-0000-0000D9010000}"/>
    <cellStyle name="Überschrift 3 3 2" xfId="497" xr:uid="{00000000-0005-0000-0000-0000DA010000}"/>
    <cellStyle name="Überschrift 3 4" xfId="419" xr:uid="{00000000-0005-0000-0000-0000DB010000}"/>
    <cellStyle name="Überschrift 4 2" xfId="420" xr:uid="{00000000-0005-0000-0000-0000DC010000}"/>
    <cellStyle name="Überschrift 4 2 2" xfId="421" xr:uid="{00000000-0005-0000-0000-0000DD010000}"/>
    <cellStyle name="Überschrift 4 3" xfId="422" xr:uid="{00000000-0005-0000-0000-0000DE010000}"/>
    <cellStyle name="Überschrift 4 3 2" xfId="498" xr:uid="{00000000-0005-0000-0000-0000DF010000}"/>
    <cellStyle name="Überschrift 4 4" xfId="423" xr:uid="{00000000-0005-0000-0000-0000E0010000}"/>
    <cellStyle name="Überschrift 5" xfId="424" xr:uid="{00000000-0005-0000-0000-0000E1010000}"/>
    <cellStyle name="Überschrift 5 2" xfId="425" xr:uid="{00000000-0005-0000-0000-0000E2010000}"/>
    <cellStyle name="Überschrift 6" xfId="426" xr:uid="{00000000-0005-0000-0000-0000E3010000}"/>
    <cellStyle name="Überschrift 6 2" xfId="499" xr:uid="{00000000-0005-0000-0000-0000E4010000}"/>
    <cellStyle name="Überschrift 7" xfId="427" xr:uid="{00000000-0005-0000-0000-0000E5010000}"/>
    <cellStyle name="Verknüpfte Zelle 2" xfId="428" xr:uid="{00000000-0005-0000-0000-0000E6010000}"/>
    <cellStyle name="Verknüpfte Zelle 3" xfId="429" xr:uid="{00000000-0005-0000-0000-0000E7010000}"/>
    <cellStyle name="Warnender Text 2" xfId="430" xr:uid="{00000000-0005-0000-0000-0000E8010000}"/>
    <cellStyle name="Warnender Text 2 2" xfId="431" xr:uid="{00000000-0005-0000-0000-0000E9010000}"/>
    <cellStyle name="Warnender Text 2 2 2" xfId="432" xr:uid="{00000000-0005-0000-0000-0000EA010000}"/>
    <cellStyle name="Warnender Text 2 3" xfId="433" xr:uid="{00000000-0005-0000-0000-0000EB010000}"/>
    <cellStyle name="Warnender Text 2 4" xfId="434" xr:uid="{00000000-0005-0000-0000-0000EC010000}"/>
    <cellStyle name="Warnender Text 3" xfId="435" xr:uid="{00000000-0005-0000-0000-0000ED010000}"/>
    <cellStyle name="Warnender Text 3 2" xfId="436" xr:uid="{00000000-0005-0000-0000-0000EE010000}"/>
    <cellStyle name="Warnender Text 4" xfId="437" xr:uid="{00000000-0005-0000-0000-0000EF010000}"/>
    <cellStyle name="Warnender Text 4 2" xfId="438" xr:uid="{00000000-0005-0000-0000-0000F0010000}"/>
    <cellStyle name="Warnender Text 5" xfId="439" xr:uid="{00000000-0005-0000-0000-0000F1010000}"/>
    <cellStyle name="Warnender Text 5 2" xfId="500" xr:uid="{00000000-0005-0000-0000-0000F2010000}"/>
    <cellStyle name="Zelle überprüfen 2" xfId="440" xr:uid="{00000000-0005-0000-0000-0000F3010000}"/>
    <cellStyle name="Zelle überprüfen 3" xfId="441" xr:uid="{00000000-0005-0000-0000-0000F4010000}"/>
  </cellStyles>
  <dxfs count="34">
    <dxf>
      <fill>
        <patternFill>
          <bgColor indexed="45"/>
        </patternFill>
      </fill>
    </dxf>
    <dxf>
      <fill>
        <patternFill>
          <bgColor rgb="FFFF7C80"/>
        </patternFill>
      </fill>
    </dxf>
    <dxf>
      <fill>
        <patternFill patternType="none">
          <bgColor auto="1"/>
        </patternFill>
      </fill>
    </dxf>
    <dxf>
      <border>
        <left style="thin">
          <color auto="1"/>
        </left>
        <right style="thin">
          <color auto="1"/>
        </right>
        <bottom style="thin">
          <color auto="1"/>
        </bottom>
        <vertical/>
        <horizontal/>
      </border>
    </dxf>
    <dxf>
      <fill>
        <patternFill>
          <bgColor theme="0" tint="-0.14996795556505021"/>
        </patternFill>
      </fill>
    </dxf>
    <dxf>
      <font>
        <color theme="0"/>
      </font>
    </dxf>
    <dxf>
      <font>
        <strike val="0"/>
        <color rgb="FFFF0000"/>
      </font>
      <border>
        <left style="thin">
          <color auto="1"/>
        </left>
        <right style="thin">
          <color auto="1"/>
        </right>
        <top style="thin">
          <color auto="1"/>
        </top>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3B3B"/>
        </patternFill>
      </fill>
    </dxf>
    <dxf>
      <fill>
        <patternFill>
          <bgColor rgb="FF00CC5C"/>
        </patternFill>
      </fill>
    </dxf>
    <dxf>
      <fill>
        <patternFill>
          <bgColor rgb="FFFF3B3B"/>
        </patternFill>
      </fill>
    </dxf>
    <dxf>
      <fill>
        <patternFill>
          <bgColor rgb="FF00CC5C"/>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7C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FF5050"/>
      <color rgb="FF00CC5C"/>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87898</xdr:colOff>
      <xdr:row>17</xdr:row>
      <xdr:rowOff>0</xdr:rowOff>
    </xdr:from>
    <xdr:to>
      <xdr:col>5</xdr:col>
      <xdr:colOff>2579</xdr:colOff>
      <xdr:row>17</xdr:row>
      <xdr:rowOff>76200</xdr:rowOff>
    </xdr:to>
    <xdr:pic>
      <xdr:nvPicPr>
        <xdr:cNvPr id="5" name="Grafik 2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198" y="2895600"/>
          <a:ext cx="10518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85725</xdr:colOff>
      <xdr:row>19</xdr:row>
      <xdr:rowOff>4512</xdr:rowOff>
    </xdr:from>
    <xdr:to>
      <xdr:col>5</xdr:col>
      <xdr:colOff>0</xdr:colOff>
      <xdr:row>19</xdr:row>
      <xdr:rowOff>83887</xdr:rowOff>
    </xdr:to>
    <xdr:pic>
      <xdr:nvPicPr>
        <xdr:cNvPr id="6" name="Grafik 2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817" y="3057525"/>
          <a:ext cx="94749"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31</xdr:row>
      <xdr:rowOff>9525</xdr:rowOff>
    </xdr:from>
    <xdr:to>
      <xdr:col>13</xdr:col>
      <xdr:colOff>0</xdr:colOff>
      <xdr:row>31</xdr:row>
      <xdr:rowOff>82550</xdr:rowOff>
    </xdr:to>
    <xdr:pic>
      <xdr:nvPicPr>
        <xdr:cNvPr id="8" name="Grafik 26">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5991225"/>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33</xdr:row>
      <xdr:rowOff>9525</xdr:rowOff>
    </xdr:from>
    <xdr:to>
      <xdr:col>13</xdr:col>
      <xdr:colOff>0</xdr:colOff>
      <xdr:row>33</xdr:row>
      <xdr:rowOff>82550</xdr:rowOff>
    </xdr:to>
    <xdr:pic>
      <xdr:nvPicPr>
        <xdr:cNvPr id="7" name="Grafik 2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657225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34</xdr:row>
      <xdr:rowOff>9525</xdr:rowOff>
    </xdr:from>
    <xdr:to>
      <xdr:col>13</xdr:col>
      <xdr:colOff>0</xdr:colOff>
      <xdr:row>34</xdr:row>
      <xdr:rowOff>82550</xdr:rowOff>
    </xdr:to>
    <xdr:pic>
      <xdr:nvPicPr>
        <xdr:cNvPr id="9" name="Grafik 26">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685800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35</xdr:row>
      <xdr:rowOff>9525</xdr:rowOff>
    </xdr:from>
    <xdr:to>
      <xdr:col>13</xdr:col>
      <xdr:colOff>0</xdr:colOff>
      <xdr:row>35</xdr:row>
      <xdr:rowOff>82550</xdr:rowOff>
    </xdr:to>
    <xdr:pic>
      <xdr:nvPicPr>
        <xdr:cNvPr id="10" name="Grafik 26">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714375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36</xdr:row>
      <xdr:rowOff>9525</xdr:rowOff>
    </xdr:from>
    <xdr:to>
      <xdr:col>13</xdr:col>
      <xdr:colOff>0</xdr:colOff>
      <xdr:row>36</xdr:row>
      <xdr:rowOff>82550</xdr:rowOff>
    </xdr:to>
    <xdr:pic>
      <xdr:nvPicPr>
        <xdr:cNvPr id="11" name="Grafik 26">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742950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37</xdr:row>
      <xdr:rowOff>9525</xdr:rowOff>
    </xdr:from>
    <xdr:to>
      <xdr:col>13</xdr:col>
      <xdr:colOff>0</xdr:colOff>
      <xdr:row>37</xdr:row>
      <xdr:rowOff>82550</xdr:rowOff>
    </xdr:to>
    <xdr:pic>
      <xdr:nvPicPr>
        <xdr:cNvPr id="12" name="Grafik 26">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771525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38</xdr:row>
      <xdr:rowOff>9525</xdr:rowOff>
    </xdr:from>
    <xdr:to>
      <xdr:col>13</xdr:col>
      <xdr:colOff>0</xdr:colOff>
      <xdr:row>38</xdr:row>
      <xdr:rowOff>82550</xdr:rowOff>
    </xdr:to>
    <xdr:pic>
      <xdr:nvPicPr>
        <xdr:cNvPr id="13" name="Grafik 26">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800100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241358</xdr:colOff>
      <xdr:row>0</xdr:row>
      <xdr:rowOff>9525</xdr:rowOff>
    </xdr:from>
    <xdr:to>
      <xdr:col>15</xdr:col>
      <xdr:colOff>274377</xdr:colOff>
      <xdr:row>2</xdr:row>
      <xdr:rowOff>0</xdr:rowOff>
    </xdr:to>
    <xdr:pic>
      <xdr:nvPicPr>
        <xdr:cNvPr id="14" name="Bild 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356158" y="9525"/>
          <a:ext cx="1023619"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320040</xdr:colOff>
      <xdr:row>0</xdr:row>
      <xdr:rowOff>40005</xdr:rowOff>
    </xdr:from>
    <xdr:to>
      <xdr:col>18</xdr:col>
      <xdr:colOff>187382</xdr:colOff>
      <xdr:row>1</xdr:row>
      <xdr:rowOff>46244</xdr:rowOff>
    </xdr:to>
    <xdr:pic>
      <xdr:nvPicPr>
        <xdr:cNvPr id="15" name="Grafik 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5425440" y="40005"/>
          <a:ext cx="1108767" cy="23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238125</xdr:colOff>
      <xdr:row>34</xdr:row>
      <xdr:rowOff>9525</xdr:rowOff>
    </xdr:from>
    <xdr:ext cx="95250" cy="76200"/>
    <xdr:pic>
      <xdr:nvPicPr>
        <xdr:cNvPr id="16" name="Grafik 26">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2925" y="666750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238125</xdr:colOff>
      <xdr:row>34</xdr:row>
      <xdr:rowOff>9525</xdr:rowOff>
    </xdr:from>
    <xdr:ext cx="114300" cy="76200"/>
    <xdr:pic>
      <xdr:nvPicPr>
        <xdr:cNvPr id="2" name="Grafik 26">
          <a:extLst>
            <a:ext uri="{FF2B5EF4-FFF2-40B4-BE49-F238E27FC236}">
              <a16:creationId xmlns:a16="http://schemas.microsoft.com/office/drawing/2014/main" id="{06BE8FEB-FD21-44A8-A7C1-80E04D6FF6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1700" y="6197600"/>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238125</xdr:colOff>
      <xdr:row>35</xdr:row>
      <xdr:rowOff>9525</xdr:rowOff>
    </xdr:from>
    <xdr:ext cx="117475" cy="79375"/>
    <xdr:pic>
      <xdr:nvPicPr>
        <xdr:cNvPr id="3" name="Grafik 26">
          <a:extLst>
            <a:ext uri="{FF2B5EF4-FFF2-40B4-BE49-F238E27FC236}">
              <a16:creationId xmlns:a16="http://schemas.microsoft.com/office/drawing/2014/main" id="{7D2DB98E-24F7-4C45-977A-3F6CA6E832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1700" y="6197600"/>
          <a:ext cx="117475"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238125</xdr:colOff>
      <xdr:row>36</xdr:row>
      <xdr:rowOff>9525</xdr:rowOff>
    </xdr:from>
    <xdr:ext cx="114300" cy="76200"/>
    <xdr:pic>
      <xdr:nvPicPr>
        <xdr:cNvPr id="4" name="Grafik 26">
          <a:extLst>
            <a:ext uri="{FF2B5EF4-FFF2-40B4-BE49-F238E27FC236}">
              <a16:creationId xmlns:a16="http://schemas.microsoft.com/office/drawing/2014/main" id="{DF479FBD-1D6E-4294-94ED-E4C4D0EDBF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1700" y="6197600"/>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238125</xdr:colOff>
      <xdr:row>37</xdr:row>
      <xdr:rowOff>9525</xdr:rowOff>
    </xdr:from>
    <xdr:ext cx="117475" cy="79375"/>
    <xdr:pic>
      <xdr:nvPicPr>
        <xdr:cNvPr id="17" name="Grafik 26">
          <a:extLst>
            <a:ext uri="{FF2B5EF4-FFF2-40B4-BE49-F238E27FC236}">
              <a16:creationId xmlns:a16="http://schemas.microsoft.com/office/drawing/2014/main" id="{66FDA37C-C82B-475C-AE8F-3E00848ACF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1700" y="6197600"/>
          <a:ext cx="117475"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238125</xdr:colOff>
      <xdr:row>38</xdr:row>
      <xdr:rowOff>9525</xdr:rowOff>
    </xdr:from>
    <xdr:ext cx="114300" cy="76200"/>
    <xdr:pic>
      <xdr:nvPicPr>
        <xdr:cNvPr id="18" name="Grafik 26">
          <a:extLst>
            <a:ext uri="{FF2B5EF4-FFF2-40B4-BE49-F238E27FC236}">
              <a16:creationId xmlns:a16="http://schemas.microsoft.com/office/drawing/2014/main" id="{BA1ACF30-7552-4BD8-AAC9-727FA9A2A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1700" y="6197600"/>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217170</xdr:colOff>
      <xdr:row>0</xdr:row>
      <xdr:rowOff>64770</xdr:rowOff>
    </xdr:from>
    <xdr:to>
      <xdr:col>9</xdr:col>
      <xdr:colOff>525837</xdr:colOff>
      <xdr:row>1</xdr:row>
      <xdr:rowOff>116227</xdr:rowOff>
    </xdr:to>
    <xdr:pic>
      <xdr:nvPicPr>
        <xdr:cNvPr id="8" name="Bild 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453890" y="64770"/>
          <a:ext cx="1063047" cy="455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598170</xdr:colOff>
      <xdr:row>0</xdr:row>
      <xdr:rowOff>76200</xdr:rowOff>
    </xdr:from>
    <xdr:to>
      <xdr:col>10</xdr:col>
      <xdr:colOff>831272</xdr:colOff>
      <xdr:row>0</xdr:row>
      <xdr:rowOff>325594</xdr:rowOff>
    </xdr:to>
    <xdr:pic>
      <xdr:nvPicPr>
        <xdr:cNvPr id="9" name="Grafik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589270" y="76200"/>
          <a:ext cx="1198302" cy="249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1333500</xdr:colOff>
      <xdr:row>0</xdr:row>
      <xdr:rowOff>47625</xdr:rowOff>
    </xdr:from>
    <xdr:to>
      <xdr:col>2</xdr:col>
      <xdr:colOff>2638425</xdr:colOff>
      <xdr:row>1</xdr:row>
      <xdr:rowOff>133350</xdr:rowOff>
    </xdr:to>
    <xdr:pic>
      <xdr:nvPicPr>
        <xdr:cNvPr id="4" name="Grafik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47625"/>
          <a:ext cx="13049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0</xdr:row>
      <xdr:rowOff>19050</xdr:rowOff>
    </xdr:from>
    <xdr:to>
      <xdr:col>2</xdr:col>
      <xdr:colOff>1333500</xdr:colOff>
      <xdr:row>3</xdr:row>
      <xdr:rowOff>9525</xdr:rowOff>
    </xdr:to>
    <xdr:pic>
      <xdr:nvPicPr>
        <xdr:cNvPr id="5" name="Bild 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3375" y="19050"/>
          <a:ext cx="11906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54"/>
  <sheetViews>
    <sheetView showGridLines="0" tabSelected="1" zoomScaleNormal="100" zoomScaleSheetLayoutView="70" workbookViewId="0">
      <selection activeCell="P26" sqref="P26"/>
    </sheetView>
  </sheetViews>
  <sheetFormatPr baseColWidth="10" defaultColWidth="11.42578125" defaultRowHeight="12.75" x14ac:dyDescent="0.2"/>
  <cols>
    <col min="1" max="1" width="10" style="1" customWidth="1"/>
    <col min="2" max="2" width="2.85546875" style="1" customWidth="1"/>
    <col min="3" max="3" width="3" style="1" customWidth="1"/>
    <col min="4" max="5" width="2.7109375" style="1" customWidth="1"/>
    <col min="6" max="6" width="1.28515625" style="1" customWidth="1"/>
    <col min="7" max="7" width="7.140625" style="1" customWidth="1"/>
    <col min="8" max="8" width="4.5703125" style="1" customWidth="1"/>
    <col min="9" max="9" width="5.7109375" style="1" customWidth="1"/>
    <col min="10" max="10" width="10.42578125" style="1" customWidth="1"/>
    <col min="11" max="11" width="1.42578125" style="1" customWidth="1"/>
    <col min="12" max="12" width="12.5703125" style="1" customWidth="1"/>
    <col min="13" max="13" width="5" style="1" customWidth="1"/>
    <col min="14" max="14" width="5.140625" style="1" customWidth="1"/>
    <col min="15" max="15" width="4.7109375" style="1" customWidth="1"/>
    <col min="16" max="17" width="7.28515625" style="1" customWidth="1"/>
    <col min="18" max="18" width="4" style="1" customWidth="1"/>
    <col min="19" max="19" width="3" style="1" customWidth="1"/>
    <col min="20" max="20" width="9.140625" style="1" customWidth="1"/>
    <col min="21" max="21" width="12.28515625" style="1" hidden="1" customWidth="1"/>
    <col min="22" max="22" width="8.140625" style="1" customWidth="1"/>
    <col min="23" max="257" width="9.140625" style="1" customWidth="1"/>
    <col min="258" max="16384" width="11.42578125" style="1"/>
  </cols>
  <sheetData>
    <row r="1" spans="1:22" s="44" customFormat="1" ht="18" customHeight="1" x14ac:dyDescent="0.25">
      <c r="A1" s="77" t="s">
        <v>1177</v>
      </c>
      <c r="B1" s="43"/>
      <c r="C1" s="43"/>
      <c r="D1" s="43"/>
      <c r="E1" s="43"/>
      <c r="F1" s="43"/>
      <c r="G1" s="43"/>
      <c r="H1" s="43"/>
      <c r="I1" s="43"/>
      <c r="J1" s="43"/>
      <c r="K1" s="43"/>
      <c r="L1" s="43"/>
      <c r="M1" s="43"/>
      <c r="N1" s="43"/>
      <c r="O1" s="43"/>
      <c r="P1" s="43"/>
      <c r="Q1" s="43"/>
      <c r="R1" s="43"/>
      <c r="S1" s="43"/>
    </row>
    <row r="2" spans="1:22" ht="15" customHeight="1" x14ac:dyDescent="0.2">
      <c r="A2" s="53"/>
      <c r="B2" s="43"/>
      <c r="C2" s="43"/>
      <c r="D2" s="43"/>
      <c r="E2" s="43"/>
      <c r="F2" s="43"/>
      <c r="G2" s="43"/>
      <c r="H2" s="43"/>
      <c r="I2" s="43"/>
      <c r="J2" s="43"/>
      <c r="K2" s="43"/>
      <c r="L2" s="43"/>
      <c r="M2" s="43"/>
      <c r="N2" s="43"/>
      <c r="O2" s="43"/>
      <c r="P2" s="43"/>
      <c r="Q2" s="43"/>
      <c r="R2" s="43"/>
      <c r="S2" s="43"/>
    </row>
    <row r="3" spans="1:22" ht="25.5" customHeight="1" x14ac:dyDescent="0.2">
      <c r="A3" s="132" t="s">
        <v>1178</v>
      </c>
      <c r="B3" s="133"/>
      <c r="C3" s="133"/>
      <c r="D3" s="133"/>
      <c r="E3" s="133"/>
      <c r="F3" s="133"/>
      <c r="G3" s="133"/>
      <c r="H3" s="133"/>
      <c r="I3" s="133"/>
      <c r="J3" s="133"/>
      <c r="K3" s="133"/>
      <c r="L3" s="133"/>
      <c r="M3" s="133"/>
      <c r="N3" s="133"/>
      <c r="O3" s="133"/>
      <c r="P3" s="133"/>
      <c r="Q3" s="133"/>
      <c r="R3" s="133"/>
      <c r="S3" s="133"/>
    </row>
    <row r="4" spans="1:22" ht="15.75" customHeight="1" x14ac:dyDescent="0.2">
      <c r="A4" s="139"/>
      <c r="B4" s="139"/>
      <c r="C4" s="139"/>
      <c r="D4" s="139"/>
      <c r="E4" s="139"/>
      <c r="F4" s="139"/>
      <c r="G4" s="139"/>
      <c r="H4" s="139"/>
      <c r="I4" s="139"/>
      <c r="J4" s="139"/>
      <c r="K4" s="139"/>
      <c r="L4" s="139"/>
      <c r="M4" s="139"/>
      <c r="N4" s="139"/>
      <c r="O4" s="139"/>
      <c r="P4" s="139"/>
      <c r="Q4" s="139"/>
      <c r="R4" s="139"/>
      <c r="S4" s="139"/>
      <c r="T4" s="45"/>
    </row>
    <row r="5" spans="1:22" ht="13.5" customHeight="1" x14ac:dyDescent="0.2">
      <c r="A5" s="146" t="s">
        <v>370</v>
      </c>
      <c r="B5" s="146"/>
      <c r="C5" s="146"/>
      <c r="D5" s="146"/>
      <c r="E5" s="146"/>
      <c r="F5" s="146"/>
      <c r="J5" s="46"/>
      <c r="K5" s="46"/>
      <c r="L5" s="47" t="s">
        <v>243</v>
      </c>
      <c r="M5" s="64"/>
      <c r="N5" s="64"/>
      <c r="O5" s="123" t="s">
        <v>1180</v>
      </c>
      <c r="P5" s="124"/>
      <c r="Q5" s="140"/>
      <c r="R5" s="141"/>
      <c r="S5" s="142"/>
      <c r="T5" s="45"/>
    </row>
    <row r="6" spans="1:22" ht="13.5" customHeight="1" x14ac:dyDescent="0.25">
      <c r="A6" s="44" t="s">
        <v>373</v>
      </c>
      <c r="B6" s="44"/>
      <c r="C6" s="44"/>
      <c r="D6" s="44"/>
      <c r="E6" s="44"/>
      <c r="F6" s="44"/>
      <c r="G6" s="101"/>
      <c r="H6"/>
      <c r="I6"/>
      <c r="J6" s="48"/>
      <c r="K6" s="48"/>
      <c r="M6" s="89"/>
      <c r="N6" s="143" t="s">
        <v>1179</v>
      </c>
      <c r="O6" s="143"/>
      <c r="P6" s="143"/>
      <c r="Q6" s="143"/>
      <c r="R6" s="143"/>
      <c r="S6" s="143"/>
      <c r="T6" s="45"/>
    </row>
    <row r="7" spans="1:22" ht="13.5" customHeight="1" x14ac:dyDescent="0.25">
      <c r="A7" s="116" t="s">
        <v>371</v>
      </c>
      <c r="B7" s="116"/>
      <c r="C7" s="116"/>
      <c r="D7" s="116"/>
      <c r="E7" s="116"/>
      <c r="F7" s="116"/>
      <c r="G7"/>
      <c r="H7"/>
      <c r="I7"/>
      <c r="J7" s="49"/>
      <c r="K7" s="49"/>
      <c r="L7" s="48"/>
      <c r="M7" s="89"/>
      <c r="N7" s="143"/>
      <c r="O7" s="143"/>
      <c r="P7" s="143"/>
      <c r="Q7" s="143"/>
      <c r="R7" s="143"/>
      <c r="S7" s="143"/>
      <c r="T7" s="45"/>
    </row>
    <row r="8" spans="1:22" ht="13.5" customHeight="1" x14ac:dyDescent="0.2">
      <c r="A8" s="116" t="s">
        <v>372</v>
      </c>
      <c r="B8" s="116"/>
      <c r="C8" s="116"/>
      <c r="D8" s="116"/>
      <c r="E8" s="116"/>
      <c r="F8" s="116"/>
      <c r="G8" s="94"/>
      <c r="H8" s="94"/>
      <c r="I8" s="94"/>
      <c r="J8" s="49"/>
      <c r="K8" s="49"/>
      <c r="L8" s="48"/>
      <c r="M8" s="48"/>
      <c r="N8" s="48"/>
      <c r="O8" s="65"/>
      <c r="P8" s="65"/>
      <c r="Q8" s="65"/>
      <c r="R8" s="65"/>
      <c r="S8" s="65"/>
      <c r="T8" s="45"/>
    </row>
    <row r="9" spans="1:22" ht="15.75" customHeight="1" x14ac:dyDescent="0.2">
      <c r="A9" s="95"/>
      <c r="B9" s="96"/>
      <c r="C9" s="96"/>
      <c r="D9" s="96"/>
      <c r="E9" s="96"/>
      <c r="F9" s="96"/>
      <c r="G9" s="96"/>
      <c r="H9" s="96"/>
      <c r="I9" s="96"/>
      <c r="J9" s="49"/>
      <c r="K9" s="49"/>
      <c r="L9" s="48"/>
      <c r="M9" s="48"/>
      <c r="N9" s="48"/>
      <c r="O9" s="22"/>
      <c r="P9" s="22"/>
      <c r="Q9" s="22"/>
      <c r="R9" s="22"/>
      <c r="S9" s="22"/>
      <c r="T9" s="45"/>
    </row>
    <row r="10" spans="1:22" s="44" customFormat="1" ht="13.5" customHeight="1" x14ac:dyDescent="0.25">
      <c r="A10" s="131" t="s">
        <v>1181</v>
      </c>
      <c r="B10" s="131"/>
      <c r="C10" s="131"/>
      <c r="D10" s="131"/>
      <c r="E10" s="131"/>
      <c r="G10" s="125"/>
      <c r="H10" s="127"/>
      <c r="I10" s="25" t="s">
        <v>1182</v>
      </c>
      <c r="J10" s="125"/>
      <c r="K10" s="127"/>
      <c r="L10" s="93"/>
      <c r="M10" s="93"/>
      <c r="N10" s="25"/>
      <c r="O10" s="20"/>
      <c r="P10" s="144"/>
      <c r="Q10" s="145"/>
      <c r="R10" s="145"/>
      <c r="S10" s="145"/>
    </row>
    <row r="11" spans="1:22" s="44" customFormat="1" ht="7.5" customHeight="1" x14ac:dyDescent="0.25">
      <c r="A11" s="50"/>
      <c r="B11" s="50"/>
      <c r="C11" s="50"/>
      <c r="D11" s="20"/>
      <c r="E11" s="50"/>
      <c r="F11" s="20"/>
      <c r="H11" s="16"/>
      <c r="I11" s="16"/>
      <c r="J11" s="20"/>
      <c r="K11" s="20"/>
      <c r="L11" s="16"/>
      <c r="M11" s="16"/>
      <c r="N11" s="16"/>
      <c r="O11" s="20"/>
      <c r="P11" s="16"/>
      <c r="Q11" s="16"/>
      <c r="R11" s="16"/>
      <c r="S11" s="16"/>
    </row>
    <row r="12" spans="1:22" s="44" customFormat="1" ht="13.5" customHeight="1" x14ac:dyDescent="0.25">
      <c r="A12" s="131" t="s">
        <v>1184</v>
      </c>
      <c r="B12" s="131"/>
      <c r="C12" s="131"/>
      <c r="D12" s="131"/>
      <c r="E12" s="131"/>
      <c r="F12" s="20"/>
      <c r="G12" s="125"/>
      <c r="H12" s="126"/>
      <c r="I12" s="126"/>
      <c r="J12" s="126"/>
      <c r="K12" s="127"/>
      <c r="L12" s="25" t="s">
        <v>1183</v>
      </c>
      <c r="M12" s="125"/>
      <c r="N12" s="126"/>
      <c r="O12" s="126"/>
      <c r="P12" s="126"/>
      <c r="Q12" s="126"/>
      <c r="R12" s="126"/>
      <c r="S12" s="127"/>
    </row>
    <row r="13" spans="1:22" s="44" customFormat="1" ht="7.5" customHeight="1" x14ac:dyDescent="0.25">
      <c r="A13" s="50"/>
      <c r="B13" s="50"/>
      <c r="C13" s="50"/>
      <c r="D13" s="20"/>
      <c r="E13" s="50"/>
      <c r="F13" s="20"/>
      <c r="H13" s="16"/>
      <c r="I13" s="16"/>
      <c r="J13" s="20"/>
      <c r="K13" s="20"/>
      <c r="L13" s="16"/>
      <c r="M13" s="16"/>
      <c r="N13" s="16"/>
      <c r="O13" s="20"/>
      <c r="P13" s="16"/>
      <c r="Q13" s="16"/>
      <c r="R13" s="16"/>
      <c r="S13" s="16"/>
    </row>
    <row r="14" spans="1:22" s="44" customFormat="1" ht="13.5" customHeight="1" x14ac:dyDescent="0.25">
      <c r="A14" s="92" t="s">
        <v>1185</v>
      </c>
      <c r="B14" s="50"/>
      <c r="C14" s="131" t="s">
        <v>1189</v>
      </c>
      <c r="D14" s="131"/>
      <c r="E14" s="131"/>
      <c r="F14" s="46"/>
      <c r="G14" s="125"/>
      <c r="H14" s="128"/>
      <c r="I14" s="128"/>
      <c r="J14" s="128"/>
      <c r="K14" s="129"/>
      <c r="L14" s="90" t="s">
        <v>1186</v>
      </c>
      <c r="M14" s="125"/>
      <c r="N14" s="127"/>
      <c r="O14" s="91" t="s">
        <v>1187</v>
      </c>
      <c r="P14" s="125"/>
      <c r="Q14" s="126"/>
      <c r="R14" s="126"/>
      <c r="S14" s="127"/>
      <c r="T14" s="16"/>
      <c r="U14" s="16"/>
    </row>
    <row r="15" spans="1:22" s="44" customFormat="1" ht="7.5" customHeight="1" x14ac:dyDescent="0.25">
      <c r="A15" s="50"/>
      <c r="B15" s="50"/>
      <c r="C15" s="50"/>
      <c r="D15" s="20"/>
      <c r="E15" s="50"/>
      <c r="F15" s="20"/>
      <c r="H15" s="16"/>
      <c r="I15" s="16"/>
      <c r="J15" s="20"/>
      <c r="K15" s="20"/>
      <c r="L15" s="16"/>
      <c r="M15" s="16"/>
      <c r="N15" s="16"/>
      <c r="O15" s="20"/>
      <c r="P15" s="16"/>
      <c r="Q15" s="16"/>
      <c r="R15" s="16"/>
      <c r="S15" s="16"/>
    </row>
    <row r="16" spans="1:22" s="44" customFormat="1" ht="13.5" customHeight="1" x14ac:dyDescent="0.25">
      <c r="A16" s="131" t="s">
        <v>1188</v>
      </c>
      <c r="B16" s="131"/>
      <c r="C16" s="131"/>
      <c r="D16" s="131"/>
      <c r="E16" s="131"/>
      <c r="F16" s="50"/>
      <c r="G16" s="125"/>
      <c r="H16" s="126"/>
      <c r="I16" s="126"/>
      <c r="J16" s="126"/>
      <c r="K16" s="127"/>
      <c r="L16" s="25" t="s">
        <v>1190</v>
      </c>
      <c r="M16" s="125"/>
      <c r="N16" s="126"/>
      <c r="O16" s="126"/>
      <c r="P16" s="126"/>
      <c r="Q16" s="126"/>
      <c r="R16" s="126"/>
      <c r="S16" s="127"/>
      <c r="T16" s="16"/>
      <c r="U16" s="16"/>
      <c r="V16" s="16"/>
    </row>
    <row r="17" spans="1:22" s="44" customFormat="1" ht="7.5" customHeight="1" x14ac:dyDescent="0.25">
      <c r="A17" s="50"/>
      <c r="B17" s="50"/>
      <c r="C17" s="50"/>
      <c r="D17" s="20"/>
      <c r="E17" s="50"/>
      <c r="F17" s="20"/>
      <c r="H17" s="16"/>
      <c r="I17" s="16"/>
      <c r="J17" s="20"/>
      <c r="K17" s="20"/>
      <c r="L17" s="16"/>
      <c r="M17" s="16"/>
      <c r="N17" s="16"/>
      <c r="O17" s="20"/>
      <c r="P17" s="16"/>
      <c r="Q17" s="16"/>
      <c r="R17" s="16"/>
      <c r="S17" s="16"/>
    </row>
    <row r="18" spans="1:22" s="44" customFormat="1" ht="13.5" customHeight="1" x14ac:dyDescent="0.25">
      <c r="A18" s="131" t="s">
        <v>1191</v>
      </c>
      <c r="B18" s="131"/>
      <c r="C18" s="131"/>
      <c r="D18" s="131"/>
      <c r="E18" s="131"/>
      <c r="F18" s="25"/>
      <c r="G18" s="147"/>
      <c r="H18" s="148"/>
      <c r="I18" s="148"/>
      <c r="J18" s="148"/>
      <c r="K18" s="149"/>
      <c r="L18" s="25" t="s">
        <v>1193</v>
      </c>
      <c r="M18" s="157"/>
      <c r="N18" s="158"/>
      <c r="O18" s="158"/>
      <c r="P18" s="158"/>
      <c r="Q18" s="158"/>
      <c r="R18" s="158"/>
      <c r="S18" s="159"/>
      <c r="T18" s="62"/>
      <c r="U18" s="62"/>
    </row>
    <row r="19" spans="1:22" s="44" customFormat="1" ht="7.5" customHeight="1" x14ac:dyDescent="0.25">
      <c r="A19" s="50"/>
      <c r="B19" s="50"/>
      <c r="C19" s="50"/>
      <c r="D19" s="20"/>
      <c r="E19" s="50"/>
      <c r="F19" s="20"/>
      <c r="H19" s="16"/>
      <c r="I19" s="16"/>
      <c r="J19" s="16"/>
      <c r="K19" s="16"/>
      <c r="L19" s="16"/>
      <c r="M19" s="16"/>
      <c r="N19" s="16"/>
      <c r="O19" s="16"/>
      <c r="P19" s="16"/>
      <c r="Q19" s="16"/>
      <c r="R19" s="16"/>
      <c r="S19" s="16"/>
    </row>
    <row r="20" spans="1:22" s="44" customFormat="1" ht="13.5" customHeight="1" x14ac:dyDescent="0.25">
      <c r="A20" s="131" t="s">
        <v>1192</v>
      </c>
      <c r="B20" s="131"/>
      <c r="C20" s="131"/>
      <c r="D20" s="131"/>
      <c r="E20" s="131"/>
      <c r="G20" s="147"/>
      <c r="H20" s="148"/>
      <c r="I20" s="148"/>
      <c r="J20" s="148"/>
      <c r="K20" s="149"/>
      <c r="L20" s="16"/>
      <c r="M20" s="16"/>
      <c r="N20" s="16"/>
      <c r="O20" s="16"/>
      <c r="P20" s="16"/>
      <c r="Q20" s="16"/>
      <c r="R20" s="16"/>
      <c r="S20" s="16"/>
    </row>
    <row r="21" spans="1:22" s="44" customFormat="1" ht="24.95" customHeight="1" x14ac:dyDescent="0.25">
      <c r="A21" s="16"/>
      <c r="B21" s="50"/>
      <c r="C21" s="50"/>
      <c r="D21" s="50"/>
      <c r="E21" s="50"/>
      <c r="F21" s="50"/>
      <c r="G21" s="50"/>
      <c r="H21" s="16"/>
      <c r="I21" s="16"/>
      <c r="J21" s="16"/>
      <c r="K21" s="16"/>
      <c r="L21" s="16"/>
      <c r="M21" s="16"/>
      <c r="N21" s="16"/>
      <c r="O21" s="16"/>
      <c r="P21" s="16"/>
      <c r="Q21" s="16"/>
      <c r="R21" s="16"/>
      <c r="S21" s="16"/>
    </row>
    <row r="22" spans="1:22" s="44" customFormat="1" ht="13.5" customHeight="1" x14ac:dyDescent="0.25">
      <c r="C22" s="97"/>
      <c r="D22" s="97"/>
      <c r="E22" s="131" t="s">
        <v>1194</v>
      </c>
      <c r="F22" s="131"/>
      <c r="G22" s="131"/>
      <c r="H22" s="153"/>
      <c r="I22" s="55"/>
      <c r="K22" s="25"/>
      <c r="L22" s="25" t="s">
        <v>1195</v>
      </c>
      <c r="M22" s="55"/>
      <c r="P22" s="63"/>
      <c r="Q22" s="62"/>
      <c r="R22" s="62"/>
      <c r="S22" s="62"/>
      <c r="T22" s="62"/>
      <c r="U22" s="62"/>
      <c r="V22" s="62"/>
    </row>
    <row r="23" spans="1:22" s="44" customFormat="1" ht="24.95" customHeight="1" x14ac:dyDescent="0.25">
      <c r="A23" s="46"/>
      <c r="B23" s="16"/>
      <c r="C23" s="16"/>
      <c r="D23" s="16"/>
      <c r="E23" s="50"/>
      <c r="F23" s="50"/>
      <c r="G23" s="50"/>
      <c r="H23" s="50"/>
      <c r="I23" s="50"/>
      <c r="J23" s="20"/>
      <c r="K23" s="20"/>
      <c r="L23" s="50"/>
      <c r="M23" s="20"/>
      <c r="N23" s="20"/>
      <c r="O23" s="20"/>
      <c r="P23" s="50"/>
      <c r="Q23" s="50"/>
      <c r="R23" s="50"/>
      <c r="S23" s="50"/>
    </row>
    <row r="24" spans="1:22" s="44" customFormat="1" ht="19.5" customHeight="1" x14ac:dyDescent="0.25">
      <c r="A24" s="132" t="s">
        <v>1196</v>
      </c>
      <c r="B24" s="132"/>
      <c r="C24" s="132"/>
      <c r="D24" s="132"/>
      <c r="E24" s="132"/>
      <c r="F24" s="132"/>
      <c r="G24" s="132"/>
      <c r="H24" s="132"/>
      <c r="I24" s="132"/>
      <c r="J24" s="134"/>
      <c r="K24" s="134"/>
      <c r="L24" s="134"/>
      <c r="M24" s="134"/>
      <c r="N24" s="134"/>
      <c r="O24" s="134"/>
      <c r="P24" s="134"/>
      <c r="Q24" s="134"/>
      <c r="R24" s="134"/>
      <c r="S24" s="134"/>
    </row>
    <row r="25" spans="1:22" s="44" customFormat="1" ht="12.75" customHeight="1" x14ac:dyDescent="0.25">
      <c r="A25" s="164" t="s">
        <v>1197</v>
      </c>
      <c r="B25" s="164"/>
      <c r="C25" s="164"/>
      <c r="D25" s="164"/>
      <c r="E25" s="164"/>
      <c r="F25" s="164"/>
      <c r="G25" s="164"/>
      <c r="H25" s="164"/>
      <c r="I25" s="164"/>
      <c r="J25" s="164"/>
      <c r="K25" s="164"/>
      <c r="L25" s="164"/>
      <c r="M25" s="164"/>
      <c r="N25" s="164"/>
    </row>
    <row r="26" spans="1:22" s="44" customFormat="1" ht="14.25" customHeight="1" x14ac:dyDescent="0.25">
      <c r="A26" s="164"/>
      <c r="B26" s="164"/>
      <c r="C26" s="164"/>
      <c r="D26" s="164"/>
      <c r="E26" s="164"/>
      <c r="F26" s="164"/>
      <c r="G26" s="164"/>
      <c r="H26" s="164"/>
      <c r="I26" s="164"/>
      <c r="J26" s="164"/>
      <c r="K26" s="164"/>
      <c r="L26" s="164"/>
      <c r="M26" s="164"/>
      <c r="N26" s="164"/>
      <c r="O26" s="54" t="s">
        <v>1198</v>
      </c>
      <c r="P26" s="55"/>
      <c r="Q26" s="54" t="s">
        <v>1199</v>
      </c>
      <c r="R26" s="135"/>
      <c r="S26" s="136"/>
    </row>
    <row r="27" spans="1:22" s="44" customFormat="1" ht="13.9" customHeight="1" x14ac:dyDescent="0.25">
      <c r="A27" s="56"/>
      <c r="B27" s="16"/>
      <c r="C27" s="16"/>
      <c r="D27" s="16"/>
      <c r="E27" s="50"/>
      <c r="F27" s="50"/>
      <c r="G27" s="50"/>
      <c r="H27" s="50"/>
      <c r="I27" s="50"/>
      <c r="J27" s="20"/>
      <c r="K27" s="20"/>
      <c r="L27" s="50"/>
      <c r="M27" s="50"/>
      <c r="N27" s="50"/>
      <c r="O27" s="20"/>
      <c r="P27" s="50"/>
      <c r="Q27" s="50"/>
      <c r="R27" s="50"/>
      <c r="S27" s="50"/>
    </row>
    <row r="28" spans="1:22" s="44" customFormat="1" ht="13.9" customHeight="1" x14ac:dyDescent="0.25">
      <c r="A28" s="154" t="s">
        <v>1200</v>
      </c>
      <c r="B28" s="154"/>
      <c r="C28" s="154"/>
      <c r="D28" s="154"/>
      <c r="E28" s="154"/>
      <c r="F28" s="50"/>
      <c r="G28" s="157"/>
      <c r="H28" s="158"/>
      <c r="I28" s="158"/>
      <c r="J28" s="158"/>
      <c r="K28" s="158"/>
      <c r="L28" s="158"/>
      <c r="M28" s="158"/>
      <c r="N28" s="158"/>
      <c r="O28" s="158"/>
      <c r="P28" s="158"/>
      <c r="Q28" s="158"/>
      <c r="R28" s="158"/>
      <c r="S28" s="159"/>
    </row>
    <row r="29" spans="1:22" s="44" customFormat="1" ht="13.9" customHeight="1" x14ac:dyDescent="0.25">
      <c r="A29" s="56"/>
      <c r="B29" s="16"/>
      <c r="C29" s="16"/>
      <c r="D29" s="16"/>
      <c r="E29" s="50"/>
      <c r="F29" s="50"/>
      <c r="G29" s="50"/>
      <c r="H29" s="50"/>
      <c r="I29" s="50"/>
      <c r="J29" s="20"/>
      <c r="K29" s="20"/>
      <c r="L29" s="50"/>
      <c r="M29" s="50"/>
      <c r="N29" s="50"/>
      <c r="O29" s="20"/>
      <c r="P29" s="50"/>
      <c r="Q29" s="50"/>
      <c r="R29" s="50"/>
      <c r="S29" s="50"/>
    </row>
    <row r="30" spans="1:22" s="44" customFormat="1" ht="13.9" customHeight="1" x14ac:dyDescent="0.25">
      <c r="A30" s="56"/>
      <c r="B30" s="16"/>
      <c r="C30" s="16"/>
      <c r="D30" s="16"/>
      <c r="E30" s="50"/>
      <c r="F30" s="50"/>
      <c r="G30" s="50"/>
      <c r="H30" s="50"/>
      <c r="I30" s="50"/>
      <c r="J30" s="20"/>
      <c r="K30" s="20"/>
      <c r="L30" s="50"/>
      <c r="M30" s="50"/>
      <c r="N30" s="50"/>
      <c r="O30" s="20"/>
      <c r="P30" s="50"/>
      <c r="Q30" s="50"/>
      <c r="R30" s="50"/>
      <c r="S30" s="50"/>
    </row>
    <row r="31" spans="1:22" s="44" customFormat="1" ht="16.149999999999999" customHeight="1" x14ac:dyDescent="0.25">
      <c r="A31" s="130" t="s">
        <v>1201</v>
      </c>
      <c r="B31" s="130"/>
      <c r="C31" s="130"/>
      <c r="D31" s="130"/>
      <c r="E31" s="130"/>
      <c r="F31" s="130"/>
      <c r="G31" s="130"/>
      <c r="H31" s="130"/>
      <c r="I31" s="130"/>
      <c r="J31" s="130"/>
      <c r="K31" s="130"/>
      <c r="L31" s="130"/>
      <c r="M31" s="130"/>
      <c r="N31" s="130"/>
      <c r="O31" s="130"/>
      <c r="P31" s="130"/>
      <c r="Q31" s="130"/>
      <c r="R31" s="130"/>
      <c r="S31" s="130"/>
    </row>
    <row r="32" spans="1:22" s="44" customFormat="1" ht="24" customHeight="1" x14ac:dyDescent="0.25">
      <c r="A32" s="138" t="s">
        <v>1202</v>
      </c>
      <c r="B32" s="138"/>
      <c r="C32" s="138"/>
      <c r="D32" s="138"/>
      <c r="E32" s="138"/>
      <c r="F32" s="160" t="s">
        <v>1203</v>
      </c>
      <c r="G32" s="161"/>
      <c r="H32" s="120" t="s">
        <v>1204</v>
      </c>
      <c r="I32" s="121"/>
      <c r="J32" s="121"/>
      <c r="K32" s="121"/>
      <c r="L32" s="121"/>
      <c r="M32" s="122"/>
      <c r="N32" s="117" t="s">
        <v>1205</v>
      </c>
      <c r="O32" s="118"/>
      <c r="P32" s="118"/>
      <c r="Q32" s="118"/>
      <c r="R32" s="118"/>
      <c r="S32" s="119"/>
    </row>
    <row r="33" spans="1:38" ht="22.15" customHeight="1" x14ac:dyDescent="0.2">
      <c r="A33" s="138"/>
      <c r="B33" s="138"/>
      <c r="C33" s="138"/>
      <c r="D33" s="138"/>
      <c r="E33" s="138"/>
      <c r="F33" s="162"/>
      <c r="G33" s="163"/>
      <c r="H33" s="117" t="s">
        <v>1206</v>
      </c>
      <c r="I33" s="118"/>
      <c r="J33" s="118"/>
      <c r="K33" s="118"/>
      <c r="L33" s="118"/>
      <c r="M33" s="119"/>
      <c r="N33" s="137" t="s">
        <v>1207</v>
      </c>
      <c r="O33" s="137"/>
      <c r="P33" s="137"/>
      <c r="Q33" s="137" t="s">
        <v>1208</v>
      </c>
      <c r="R33" s="137"/>
      <c r="S33" s="137"/>
      <c r="U33" s="88" t="s">
        <v>956</v>
      </c>
    </row>
    <row r="34" spans="1:38" ht="22.5" customHeight="1" x14ac:dyDescent="0.2">
      <c r="A34" s="106"/>
      <c r="B34" s="106"/>
      <c r="C34" s="106"/>
      <c r="D34" s="106"/>
      <c r="E34" s="106"/>
      <c r="F34" s="113">
        <v>2023</v>
      </c>
      <c r="G34" s="113"/>
      <c r="H34" s="110" t="s">
        <v>1209</v>
      </c>
      <c r="I34" s="111"/>
      <c r="J34" s="111"/>
      <c r="K34" s="111"/>
      <c r="L34" s="111"/>
      <c r="M34" s="112"/>
      <c r="N34" s="106"/>
      <c r="O34" s="106"/>
      <c r="P34" s="106"/>
      <c r="Q34" s="107" t="str">
        <f t="shared" ref="Q34:Q39" si="0">IF(OR(A34="",A34="Vereinfachtes_Verfahren"),"",IF(U34=0,"",U34))</f>
        <v/>
      </c>
      <c r="R34" s="108"/>
      <c r="S34" s="109"/>
      <c r="U34" s="87" cm="1">
        <f t="array" ref="U34">SUMPRODUCT(('Surgical Listing'!Q10:Q209=2023)*(Prüfung_Vollständigkeit="")*(Plausibilität_Begründung="Ja"))</f>
        <v>0</v>
      </c>
      <c r="V34" s="51"/>
    </row>
    <row r="35" spans="1:38" ht="22.5" customHeight="1" x14ac:dyDescent="0.2">
      <c r="A35" s="106"/>
      <c r="B35" s="106"/>
      <c r="C35" s="106"/>
      <c r="D35" s="106"/>
      <c r="E35" s="106"/>
      <c r="F35" s="113">
        <v>2022</v>
      </c>
      <c r="G35" s="113"/>
      <c r="H35" s="110" t="s">
        <v>1209</v>
      </c>
      <c r="I35" s="111"/>
      <c r="J35" s="111"/>
      <c r="K35" s="111"/>
      <c r="L35" s="111"/>
      <c r="M35" s="112"/>
      <c r="N35" s="106"/>
      <c r="O35" s="106"/>
      <c r="P35" s="106"/>
      <c r="Q35" s="107" t="str">
        <f t="shared" si="0"/>
        <v/>
      </c>
      <c r="R35" s="108"/>
      <c r="S35" s="109"/>
      <c r="U35" s="87" cm="1">
        <f t="array" ref="U35">SUMPRODUCT(('Surgical Listing'!Q10:Q209=2022)*(Prüfung_Vollständigkeit="")*(Plausibilität_Begründung="Ja"))</f>
        <v>0</v>
      </c>
      <c r="V35" s="51"/>
    </row>
    <row r="36" spans="1:38" ht="22.5" customHeight="1" x14ac:dyDescent="0.2">
      <c r="A36" s="106"/>
      <c r="B36" s="106"/>
      <c r="C36" s="106"/>
      <c r="D36" s="106"/>
      <c r="E36" s="106"/>
      <c r="F36" s="113">
        <v>2021</v>
      </c>
      <c r="G36" s="113"/>
      <c r="H36" s="110" t="s">
        <v>1209</v>
      </c>
      <c r="I36" s="111"/>
      <c r="J36" s="111"/>
      <c r="K36" s="111"/>
      <c r="L36" s="111"/>
      <c r="M36" s="112"/>
      <c r="N36" s="106"/>
      <c r="O36" s="106"/>
      <c r="P36" s="106"/>
      <c r="Q36" s="107" t="str">
        <f t="shared" si="0"/>
        <v/>
      </c>
      <c r="R36" s="108"/>
      <c r="S36" s="109"/>
      <c r="U36" s="87" cm="1">
        <f t="array" ref="U36">SUMPRODUCT(('Surgical Listing'!Q10:Q209=2021)*(Prüfung_Vollständigkeit="")*(Plausibilität_Begründung="Ja"))</f>
        <v>0</v>
      </c>
      <c r="W36" s="51"/>
      <c r="Y36" s="51"/>
    </row>
    <row r="37" spans="1:38" ht="22.5" customHeight="1" x14ac:dyDescent="0.2">
      <c r="A37" s="106"/>
      <c r="B37" s="106"/>
      <c r="C37" s="106"/>
      <c r="D37" s="106"/>
      <c r="E37" s="106"/>
      <c r="F37" s="113">
        <v>2020</v>
      </c>
      <c r="G37" s="113"/>
      <c r="H37" s="110" t="s">
        <v>1209</v>
      </c>
      <c r="I37" s="111"/>
      <c r="J37" s="111"/>
      <c r="K37" s="111"/>
      <c r="L37" s="111"/>
      <c r="M37" s="112"/>
      <c r="N37" s="106"/>
      <c r="O37" s="106"/>
      <c r="P37" s="106"/>
      <c r="Q37" s="107" t="str">
        <f t="shared" si="0"/>
        <v/>
      </c>
      <c r="R37" s="108"/>
      <c r="S37" s="109"/>
      <c r="U37" s="87" cm="1">
        <f t="array" ref="U37">SUMPRODUCT(('Surgical Listing'!Q10:Q209=2020)*(Prüfung_Vollständigkeit="")*(Plausibilität_Begründung="Ja"))</f>
        <v>0</v>
      </c>
      <c r="X37" s="1" t="s">
        <v>245</v>
      </c>
    </row>
    <row r="38" spans="1:38" ht="22.5" customHeight="1" x14ac:dyDescent="0.2">
      <c r="A38" s="106"/>
      <c r="B38" s="106"/>
      <c r="C38" s="106"/>
      <c r="D38" s="106"/>
      <c r="E38" s="106"/>
      <c r="F38" s="113">
        <v>2019</v>
      </c>
      <c r="G38" s="113"/>
      <c r="H38" s="110" t="s">
        <v>1209</v>
      </c>
      <c r="I38" s="111"/>
      <c r="J38" s="111"/>
      <c r="K38" s="111"/>
      <c r="L38" s="111"/>
      <c r="M38" s="112"/>
      <c r="N38" s="106"/>
      <c r="O38" s="106"/>
      <c r="P38" s="106"/>
      <c r="Q38" s="107" t="str">
        <f t="shared" si="0"/>
        <v/>
      </c>
      <c r="R38" s="108"/>
      <c r="S38" s="109"/>
      <c r="U38" s="87" cm="1">
        <f t="array" ref="U38">SUMPRODUCT(('Surgical Listing'!Q10:Q209=2019)*(Prüfung_Vollständigkeit="")*(Plausibilität_Begründung="Ja"))</f>
        <v>0</v>
      </c>
    </row>
    <row r="39" spans="1:38" ht="22.5" customHeight="1" x14ac:dyDescent="0.2">
      <c r="A39" s="106"/>
      <c r="B39" s="106"/>
      <c r="C39" s="106"/>
      <c r="D39" s="106"/>
      <c r="E39" s="106"/>
      <c r="F39" s="113">
        <v>2018</v>
      </c>
      <c r="G39" s="113"/>
      <c r="H39" s="110" t="s">
        <v>1209</v>
      </c>
      <c r="I39" s="111"/>
      <c r="J39" s="111"/>
      <c r="K39" s="111"/>
      <c r="L39" s="111"/>
      <c r="M39" s="112"/>
      <c r="N39" s="106"/>
      <c r="O39" s="106"/>
      <c r="P39" s="106"/>
      <c r="Q39" s="107" t="str">
        <f t="shared" si="0"/>
        <v/>
      </c>
      <c r="R39" s="108"/>
      <c r="S39" s="109"/>
      <c r="U39" s="87" cm="1">
        <f t="array" ref="U39">SUMPRODUCT(('Surgical Listing'!Q10:Q209=2018)*(Prüfung_Vollständigkeit="")*(Plausibilität_Begründung="Ja"))</f>
        <v>0</v>
      </c>
    </row>
    <row r="40" spans="1:38" ht="11.25" customHeight="1" x14ac:dyDescent="0.2">
      <c r="A40" s="18"/>
      <c r="B40" s="18"/>
      <c r="C40" s="18"/>
      <c r="D40" s="18"/>
      <c r="E40" s="17"/>
      <c r="F40" s="17"/>
      <c r="G40" s="17"/>
      <c r="H40" s="17"/>
      <c r="I40" s="17"/>
      <c r="J40" s="17"/>
      <c r="K40" s="17"/>
      <c r="L40" s="17"/>
      <c r="M40" s="17"/>
      <c r="N40" s="17"/>
      <c r="O40" s="17"/>
      <c r="P40" s="17"/>
      <c r="Q40" s="17"/>
      <c r="R40" s="17"/>
      <c r="S40" s="19"/>
    </row>
    <row r="41" spans="1:38" ht="16.899999999999999" customHeight="1" x14ac:dyDescent="0.2">
      <c r="A41" s="18"/>
      <c r="B41" s="18"/>
      <c r="C41" s="18"/>
      <c r="D41" s="18"/>
      <c r="E41" s="17"/>
      <c r="F41" s="17"/>
      <c r="G41" s="17"/>
      <c r="H41" s="17"/>
      <c r="I41" s="17"/>
      <c r="J41" s="17"/>
      <c r="K41" s="17"/>
      <c r="L41" s="17"/>
      <c r="O41" s="17"/>
      <c r="Q41" s="25" t="s">
        <v>1210</v>
      </c>
      <c r="R41" s="150">
        <f ca="1">IF((SUMIF(A35:E39,"Vereinfachtes_Verfahren",N35:P39)+SUMIF(A35:E39,"Einzelnachweisverfahren",Q35:S39)+IF(AND(A34="Einzelnachweisverfahren",Q34=""),0,IF(AND(A34="Einzelnachweisverfahren",Q34&lt;&gt;""),Q34)))=0,0,(SUMIF(A35:E39,"Vereinfachtes_Verfahren",N35:P39)+SUMIF(A35:E39,"Einzelnachweisverfahren",Q35:S39)+IF(AND(A34="Einzelnachweisverfahren",Q34=""),0,IF(AND(A34="Einzelnachweisverfahren",Q34&lt;&gt;""),Q34))))</f>
        <v>0</v>
      </c>
      <c r="S41" s="150"/>
    </row>
    <row r="42" spans="1:38" ht="16.899999999999999" customHeight="1" x14ac:dyDescent="0.2">
      <c r="A42" s="18"/>
      <c r="B42" s="18"/>
      <c r="C42" s="18"/>
      <c r="D42" s="18"/>
      <c r="E42" s="17"/>
      <c r="F42" s="17"/>
      <c r="G42" s="17"/>
      <c r="H42" s="17"/>
      <c r="I42" s="17"/>
      <c r="J42" s="17"/>
      <c r="K42" s="17"/>
      <c r="L42" s="17"/>
      <c r="O42" s="17"/>
      <c r="P42" s="155" t="s">
        <v>1211</v>
      </c>
      <c r="Q42" s="156"/>
      <c r="R42" s="150">
        <f ca="1">IF(R41=0,150,IF(150-R41&lt;0,0,150-R41))</f>
        <v>150</v>
      </c>
      <c r="S42" s="150"/>
    </row>
    <row r="43" spans="1:38" ht="16.899999999999999" customHeight="1" x14ac:dyDescent="0.2">
      <c r="A43" s="18"/>
      <c r="B43" s="18"/>
      <c r="C43" s="18"/>
      <c r="D43" s="18"/>
      <c r="E43" s="17"/>
      <c r="F43" s="17"/>
      <c r="G43" s="17"/>
      <c r="H43" s="17"/>
      <c r="I43" s="17"/>
      <c r="J43" s="17"/>
      <c r="K43" s="17"/>
      <c r="L43" s="17"/>
      <c r="O43" s="17"/>
      <c r="Q43" s="57" t="s">
        <v>1212</v>
      </c>
      <c r="R43" s="150" t="str">
        <f ca="1">IF(AND(R41="",R42=""),"No",IF(AND(R41&lt;&gt;"",R41&gt;=150),"Yes","No"))</f>
        <v>No</v>
      </c>
      <c r="S43" s="150"/>
    </row>
    <row r="44" spans="1:38" ht="15.75" customHeight="1" x14ac:dyDescent="0.2">
      <c r="A44" s="18"/>
      <c r="B44" s="18"/>
      <c r="C44" s="18"/>
      <c r="D44" s="18"/>
      <c r="E44" s="17"/>
      <c r="F44" s="17"/>
      <c r="G44" s="17"/>
      <c r="H44" s="17"/>
      <c r="I44" s="17"/>
      <c r="J44" s="17"/>
      <c r="K44" s="17"/>
      <c r="L44" s="17"/>
      <c r="M44" s="17"/>
      <c r="N44" s="17"/>
      <c r="O44" s="17"/>
      <c r="P44" s="17"/>
      <c r="Q44" s="17"/>
      <c r="R44" s="17"/>
      <c r="S44" s="19"/>
    </row>
    <row r="45" spans="1:38" ht="34.5" customHeight="1" x14ac:dyDescent="0.2">
      <c r="A45" s="152" t="s">
        <v>1213</v>
      </c>
      <c r="B45" s="152"/>
      <c r="C45" s="152"/>
      <c r="D45" s="152"/>
      <c r="E45" s="152"/>
      <c r="F45" s="152"/>
      <c r="G45" s="152"/>
      <c r="H45" s="152"/>
      <c r="I45" s="152"/>
      <c r="J45" s="152"/>
      <c r="K45" s="152"/>
      <c r="L45" s="152"/>
      <c r="M45" s="152"/>
      <c r="N45" s="152"/>
      <c r="O45" s="152"/>
      <c r="P45" s="152"/>
      <c r="Q45" s="152"/>
      <c r="R45" s="152"/>
      <c r="S45" s="152"/>
    </row>
    <row r="46" spans="1:38" ht="13.5" customHeight="1" x14ac:dyDescent="0.2">
      <c r="A46" s="102"/>
      <c r="B46" s="102"/>
      <c r="C46" s="102"/>
      <c r="D46" s="102"/>
      <c r="E46" s="102"/>
      <c r="F46" s="102"/>
      <c r="G46" s="102"/>
      <c r="H46" s="102"/>
      <c r="I46" s="102"/>
      <c r="J46" s="102"/>
      <c r="K46" s="102"/>
      <c r="L46" s="102"/>
      <c r="M46" s="102"/>
      <c r="N46" s="102"/>
      <c r="O46" s="102"/>
      <c r="P46" s="102"/>
      <c r="Q46" s="102"/>
      <c r="R46" s="102"/>
      <c r="S46" s="102"/>
    </row>
    <row r="47" spans="1:38" s="10" customFormat="1" ht="26.45" customHeight="1" x14ac:dyDescent="0.2">
      <c r="A47" s="100" t="s">
        <v>1214</v>
      </c>
      <c r="B47" s="71"/>
      <c r="C47" s="71"/>
      <c r="D47" s="71"/>
      <c r="E47" s="72"/>
      <c r="F47" s="72"/>
      <c r="G47" s="72"/>
      <c r="H47" s="73"/>
      <c r="I47" s="74"/>
      <c r="J47" s="74"/>
      <c r="K47" s="74"/>
      <c r="L47" s="74"/>
      <c r="M47" s="74"/>
      <c r="N47" s="74"/>
      <c r="O47" s="74"/>
      <c r="P47" s="74"/>
      <c r="Q47" s="74"/>
      <c r="R47" s="75"/>
      <c r="S47" s="75"/>
    </row>
    <row r="48" spans="1:38" s="10" customFormat="1" ht="90.75" customHeight="1" x14ac:dyDescent="0.2">
      <c r="A48" s="114" t="s">
        <v>1215</v>
      </c>
      <c r="B48" s="114"/>
      <c r="C48" s="114"/>
      <c r="D48" s="114"/>
      <c r="E48" s="114"/>
      <c r="F48" s="85"/>
      <c r="G48" s="115" t="s">
        <v>1218</v>
      </c>
      <c r="H48" s="115"/>
      <c r="I48" s="115"/>
      <c r="J48" s="115"/>
      <c r="K48" s="115"/>
      <c r="L48" s="115"/>
      <c r="M48" s="115"/>
      <c r="N48" s="115"/>
      <c r="O48" s="115"/>
      <c r="P48" s="115"/>
      <c r="Q48" s="115"/>
      <c r="R48" s="115"/>
      <c r="S48" s="115"/>
      <c r="V48" s="151"/>
      <c r="W48" s="151"/>
      <c r="X48" s="151"/>
      <c r="Y48" s="151"/>
      <c r="Z48" s="151"/>
      <c r="AA48" s="151"/>
      <c r="AB48" s="151"/>
      <c r="AC48" s="151"/>
      <c r="AD48" s="151"/>
      <c r="AE48" s="151"/>
      <c r="AF48" s="151"/>
      <c r="AG48" s="151"/>
      <c r="AH48" s="151"/>
      <c r="AI48" s="151"/>
      <c r="AJ48" s="151"/>
      <c r="AK48" s="151"/>
      <c r="AL48" s="151"/>
    </row>
    <row r="49" spans="1:39" s="10" customFormat="1" ht="86.25" customHeight="1" x14ac:dyDescent="0.2">
      <c r="A49" s="114"/>
      <c r="B49" s="114"/>
      <c r="C49" s="114"/>
      <c r="D49" s="114"/>
      <c r="E49" s="114"/>
      <c r="F49" s="99"/>
      <c r="G49" s="115" t="s">
        <v>1219</v>
      </c>
      <c r="H49" s="115"/>
      <c r="I49" s="115"/>
      <c r="J49" s="115"/>
      <c r="K49" s="115"/>
      <c r="L49" s="115"/>
      <c r="M49" s="115"/>
      <c r="N49" s="115"/>
      <c r="O49" s="115"/>
      <c r="P49" s="115"/>
      <c r="Q49" s="115"/>
      <c r="R49" s="115"/>
      <c r="S49" s="115"/>
      <c r="W49" s="115"/>
      <c r="X49" s="115"/>
      <c r="Y49" s="115"/>
      <c r="Z49" s="115"/>
      <c r="AA49" s="115"/>
      <c r="AB49" s="115"/>
      <c r="AC49" s="115"/>
      <c r="AD49" s="115"/>
      <c r="AE49" s="115"/>
      <c r="AF49" s="115"/>
      <c r="AG49" s="115"/>
      <c r="AH49" s="115"/>
      <c r="AI49" s="115"/>
    </row>
    <row r="50" spans="1:39" s="10" customFormat="1" ht="37.5" customHeight="1" x14ac:dyDescent="0.2">
      <c r="A50" s="114" t="s">
        <v>1216</v>
      </c>
      <c r="B50" s="114"/>
      <c r="C50" s="114"/>
      <c r="D50" s="114"/>
      <c r="E50" s="114"/>
      <c r="F50" s="85"/>
      <c r="G50" s="115" t="s">
        <v>1220</v>
      </c>
      <c r="H50" s="115"/>
      <c r="I50" s="115"/>
      <c r="J50" s="115"/>
      <c r="K50" s="115"/>
      <c r="L50" s="115"/>
      <c r="M50" s="115"/>
      <c r="N50" s="115"/>
      <c r="O50" s="115"/>
      <c r="P50" s="115"/>
      <c r="Q50" s="115"/>
      <c r="R50" s="115"/>
      <c r="S50" s="115"/>
      <c r="W50" s="115"/>
      <c r="X50" s="115"/>
      <c r="Y50" s="115"/>
      <c r="Z50" s="115"/>
      <c r="AA50" s="115"/>
      <c r="AB50" s="115"/>
      <c r="AC50" s="115"/>
      <c r="AD50" s="115"/>
      <c r="AE50" s="115"/>
      <c r="AF50" s="115"/>
      <c r="AG50" s="115"/>
      <c r="AH50" s="115"/>
      <c r="AI50" s="115"/>
      <c r="AJ50" s="115"/>
      <c r="AK50" s="115"/>
      <c r="AL50" s="115"/>
      <c r="AM50" s="115"/>
    </row>
    <row r="51" spans="1:39" s="10" customFormat="1" ht="100.5" customHeight="1" x14ac:dyDescent="0.2">
      <c r="A51" s="114"/>
      <c r="B51" s="114"/>
      <c r="C51" s="114"/>
      <c r="D51" s="114"/>
      <c r="E51" s="114"/>
      <c r="F51" s="99"/>
      <c r="G51" s="115" t="s">
        <v>1221</v>
      </c>
      <c r="H51" s="115"/>
      <c r="I51" s="115"/>
      <c r="J51" s="115"/>
      <c r="K51" s="115"/>
      <c r="L51" s="115"/>
      <c r="M51" s="115"/>
      <c r="N51" s="115"/>
      <c r="O51" s="115"/>
      <c r="P51" s="115"/>
      <c r="Q51" s="115"/>
      <c r="R51" s="115"/>
      <c r="S51" s="115"/>
    </row>
    <row r="52" spans="1:39" s="10" customFormat="1" ht="18.75" customHeight="1" x14ac:dyDescent="0.2">
      <c r="A52" s="85" t="s">
        <v>1217</v>
      </c>
      <c r="B52" s="85"/>
      <c r="C52" s="85"/>
      <c r="D52" s="85"/>
      <c r="E52" s="85"/>
      <c r="F52" s="85"/>
      <c r="G52" s="114" t="s">
        <v>1222</v>
      </c>
      <c r="H52" s="114"/>
      <c r="I52" s="114"/>
      <c r="J52" s="114"/>
      <c r="K52" s="114"/>
      <c r="L52" s="114"/>
      <c r="M52" s="114"/>
      <c r="N52" s="114"/>
      <c r="O52" s="114"/>
      <c r="P52" s="114"/>
      <c r="Q52" s="114"/>
      <c r="R52" s="114"/>
      <c r="S52" s="114"/>
    </row>
    <row r="53" spans="1:39" ht="24.75" customHeight="1" x14ac:dyDescent="0.2">
      <c r="G53" s="114" t="s">
        <v>1223</v>
      </c>
      <c r="H53" s="114"/>
      <c r="I53" s="114"/>
      <c r="J53" s="114"/>
      <c r="K53" s="114"/>
      <c r="L53" s="114"/>
      <c r="M53" s="114"/>
      <c r="N53" s="114"/>
      <c r="O53" s="114"/>
      <c r="P53" s="114"/>
      <c r="Q53" s="114"/>
      <c r="R53" s="114"/>
      <c r="S53" s="114"/>
    </row>
    <row r="54" spans="1:39" ht="13.5" customHeight="1" x14ac:dyDescent="0.2">
      <c r="B54" s="10"/>
      <c r="C54" s="98"/>
      <c r="D54" s="98"/>
      <c r="E54" s="98"/>
      <c r="F54" s="98"/>
      <c r="G54" s="114" t="s">
        <v>1224</v>
      </c>
      <c r="H54" s="114"/>
      <c r="I54" s="114"/>
      <c r="J54" s="114"/>
      <c r="K54" s="114"/>
      <c r="L54" s="114"/>
      <c r="M54" s="114"/>
      <c r="N54" s="114"/>
      <c r="O54" s="114"/>
      <c r="P54" s="114"/>
      <c r="Q54" s="114"/>
      <c r="R54" s="114"/>
      <c r="S54" s="114"/>
    </row>
  </sheetData>
  <sheetProtection algorithmName="SHA-512" hashValue="YWkPoPcEPBEkpM/eDjIg040X86hBl4HxMxcet7ctYNhtldOLiyxp7DHeTBgDTbi0Hg9wCx5UwsN4NPTneUX2JA==" saltValue="Z5JdnhAQQDNb+QtNpT/B1w==" spinCount="100000" sheet="1" selectLockedCells="1"/>
  <dataConsolidate/>
  <mergeCells count="88">
    <mergeCell ref="C14:E14"/>
    <mergeCell ref="A16:E16"/>
    <mergeCell ref="E22:H22"/>
    <mergeCell ref="A28:E28"/>
    <mergeCell ref="P42:Q42"/>
    <mergeCell ref="H34:M34"/>
    <mergeCell ref="F34:G34"/>
    <mergeCell ref="G16:K16"/>
    <mergeCell ref="M16:S16"/>
    <mergeCell ref="G28:S28"/>
    <mergeCell ref="M18:S18"/>
    <mergeCell ref="N33:P33"/>
    <mergeCell ref="Q34:S34"/>
    <mergeCell ref="H33:M33"/>
    <mergeCell ref="F32:G33"/>
    <mergeCell ref="A25:N26"/>
    <mergeCell ref="V48:AL48"/>
    <mergeCell ref="W49:AI49"/>
    <mergeCell ref="W50:AM50"/>
    <mergeCell ref="Q37:S37"/>
    <mergeCell ref="Q38:S38"/>
    <mergeCell ref="A45:S45"/>
    <mergeCell ref="A37:E37"/>
    <mergeCell ref="F39:G39"/>
    <mergeCell ref="H35:M35"/>
    <mergeCell ref="H37:M37"/>
    <mergeCell ref="F35:G35"/>
    <mergeCell ref="F36:G36"/>
    <mergeCell ref="H38:M38"/>
    <mergeCell ref="Q35:S35"/>
    <mergeCell ref="R42:S42"/>
    <mergeCell ref="R43:S43"/>
    <mergeCell ref="N37:P37"/>
    <mergeCell ref="N38:P38"/>
    <mergeCell ref="N39:P39"/>
    <mergeCell ref="R41:S41"/>
    <mergeCell ref="N35:P35"/>
    <mergeCell ref="N36:P36"/>
    <mergeCell ref="A35:E35"/>
    <mergeCell ref="A3:S3"/>
    <mergeCell ref="A24:S24"/>
    <mergeCell ref="R26:S26"/>
    <mergeCell ref="N34:P34"/>
    <mergeCell ref="Q33:S33"/>
    <mergeCell ref="A32:E33"/>
    <mergeCell ref="A34:E34"/>
    <mergeCell ref="A4:S4"/>
    <mergeCell ref="Q5:S5"/>
    <mergeCell ref="N6:S7"/>
    <mergeCell ref="P10:S10"/>
    <mergeCell ref="A5:F5"/>
    <mergeCell ref="G18:K18"/>
    <mergeCell ref="A18:E18"/>
    <mergeCell ref="G20:K20"/>
    <mergeCell ref="A7:F7"/>
    <mergeCell ref="N32:S32"/>
    <mergeCell ref="H32:M32"/>
    <mergeCell ref="A8:F8"/>
    <mergeCell ref="O5:P5"/>
    <mergeCell ref="M12:S12"/>
    <mergeCell ref="G12:K12"/>
    <mergeCell ref="G10:H10"/>
    <mergeCell ref="M14:N14"/>
    <mergeCell ref="P14:S14"/>
    <mergeCell ref="G14:K14"/>
    <mergeCell ref="J10:K10"/>
    <mergeCell ref="A31:S31"/>
    <mergeCell ref="A20:E20"/>
    <mergeCell ref="A10:E10"/>
    <mergeCell ref="A12:E12"/>
    <mergeCell ref="G52:S52"/>
    <mergeCell ref="G53:S53"/>
    <mergeCell ref="G54:S54"/>
    <mergeCell ref="A48:E49"/>
    <mergeCell ref="G48:S48"/>
    <mergeCell ref="G49:S49"/>
    <mergeCell ref="A50:E51"/>
    <mergeCell ref="G50:S50"/>
    <mergeCell ref="G51:S51"/>
    <mergeCell ref="A36:E36"/>
    <mergeCell ref="A38:E38"/>
    <mergeCell ref="Q39:S39"/>
    <mergeCell ref="H36:M36"/>
    <mergeCell ref="H39:M39"/>
    <mergeCell ref="A39:E39"/>
    <mergeCell ref="Q36:S36"/>
    <mergeCell ref="F37:G37"/>
    <mergeCell ref="F38:G38"/>
  </mergeCells>
  <phoneticPr fontId="0" type="noConversion"/>
  <conditionalFormatting sqref="F34 H34:H39">
    <cfRule type="expression" dxfId="33" priority="30">
      <formula>IF($A$34="Vereinfachtes_Verfahren",TRUE,FALSE)</formula>
    </cfRule>
  </conditionalFormatting>
  <conditionalFormatting sqref="G10">
    <cfRule type="expression" dxfId="32" priority="6684" stopIfTrue="1">
      <formula>LEN(TRIM(G10))=0</formula>
    </cfRule>
  </conditionalFormatting>
  <conditionalFormatting sqref="G12">
    <cfRule type="expression" dxfId="31" priority="11" stopIfTrue="1">
      <formula>LEN(TRIM(G12))=0</formula>
    </cfRule>
  </conditionalFormatting>
  <conditionalFormatting sqref="G18 G20">
    <cfRule type="expression" dxfId="30" priority="31" stopIfTrue="1">
      <formula>LEN(TRIM(G18))=0</formula>
    </cfRule>
  </conditionalFormatting>
  <conditionalFormatting sqref="G28">
    <cfRule type="expression" dxfId="29" priority="8" stopIfTrue="1">
      <formula>LEN(TRIM(G28))=0</formula>
    </cfRule>
  </conditionalFormatting>
  <conditionalFormatting sqref="G14:K14">
    <cfRule type="expression" dxfId="28" priority="14" stopIfTrue="1">
      <formula>LEN(TRIM(G14))=0</formula>
    </cfRule>
  </conditionalFormatting>
  <conditionalFormatting sqref="J10 G16 M16">
    <cfRule type="expression" dxfId="27" priority="98" stopIfTrue="1">
      <formula>LEN(TRIM(G10))=0</formula>
    </cfRule>
  </conditionalFormatting>
  <conditionalFormatting sqref="M12">
    <cfRule type="expression" dxfId="26" priority="9" stopIfTrue="1">
      <formula>LEN(TRIM(M12))=0</formula>
    </cfRule>
  </conditionalFormatting>
  <conditionalFormatting sqref="M14">
    <cfRule type="expression" dxfId="25" priority="16" stopIfTrue="1">
      <formula>LEN(TRIM(M14))=0</formula>
    </cfRule>
  </conditionalFormatting>
  <conditionalFormatting sqref="N34:P34">
    <cfRule type="expression" dxfId="24" priority="28">
      <formula>IF($A$34="Einzelnachweisverfahren",TRUE,FALSE)</formula>
    </cfRule>
  </conditionalFormatting>
  <conditionalFormatting sqref="N35:P35">
    <cfRule type="expression" dxfId="23" priority="27">
      <formula>IF($A$35="Einzelnachweisverfahren",TRUE,FALSE)</formula>
    </cfRule>
  </conditionalFormatting>
  <conditionalFormatting sqref="N36:P36">
    <cfRule type="expression" dxfId="22" priority="25">
      <formula>IF($A$36="Einzelnachweisverfahren",TRUE,FALSE)</formula>
    </cfRule>
  </conditionalFormatting>
  <conditionalFormatting sqref="N37:P37">
    <cfRule type="expression" dxfId="21" priority="20">
      <formula>IF($A$37="Einzelnachweisverfahren",TRUE,FALSE)</formula>
    </cfRule>
  </conditionalFormatting>
  <conditionalFormatting sqref="N38:P38">
    <cfRule type="expression" dxfId="20" priority="19">
      <formula>IF($A$38="Einzelnachweisverfahren",TRUE,FALSE)</formula>
    </cfRule>
  </conditionalFormatting>
  <conditionalFormatting sqref="N39:P39">
    <cfRule type="expression" dxfId="19" priority="18">
      <formula>IF($A$39="Einzelnachweisverfahren",TRUE,FALSE)</formula>
    </cfRule>
  </conditionalFormatting>
  <conditionalFormatting sqref="N34:S34">
    <cfRule type="expression" dxfId="18" priority="17">
      <formula>IF($A$34="Vereinfachtes_Verfahren",TRUE,FALSE)</formula>
    </cfRule>
  </conditionalFormatting>
  <conditionalFormatting sqref="P14">
    <cfRule type="expression" dxfId="17" priority="15" stopIfTrue="1">
      <formula>LEN(TRIM(P14))=0</formula>
    </cfRule>
  </conditionalFormatting>
  <conditionalFormatting sqref="Q5">
    <cfRule type="expression" dxfId="16" priority="82" stopIfTrue="1">
      <formula>LEN(TRIM(Q5))=0</formula>
    </cfRule>
  </conditionalFormatting>
  <conditionalFormatting sqref="Q35:S39">
    <cfRule type="expression" dxfId="15" priority="26">
      <formula>IF($A35="Vereinfachtes_Verfahren",TRUE,FALSE)</formula>
    </cfRule>
  </conditionalFormatting>
  <conditionalFormatting sqref="R43">
    <cfRule type="containsText" dxfId="14" priority="32" stopIfTrue="1" operator="containsText" text="Ja">
      <formula>NOT(ISERROR(SEARCH("Ja",R43)))</formula>
    </cfRule>
    <cfRule type="containsText" dxfId="13" priority="33" stopIfTrue="1" operator="containsText" text="Nein">
      <formula>NOT(ISERROR(SEARCH("Nein",R43)))</formula>
    </cfRule>
  </conditionalFormatting>
  <conditionalFormatting sqref="R41:S41">
    <cfRule type="cellIs" dxfId="12" priority="6" operator="greaterThanOrEqual">
      <formula>150</formula>
    </cfRule>
    <cfRule type="cellIs" dxfId="11" priority="7" operator="lessThan">
      <formula>150</formula>
    </cfRule>
  </conditionalFormatting>
  <dataValidations xWindow="397" yWindow="561" count="24">
    <dataValidation type="date" allowBlank="1" showInputMessage="1" showErrorMessage="1" errorTitle="Eingabefehler" error="Format: tt.mm.jjjj_x000a__x000a_Zeitraum zwischen 01.01.2023 - 01.03.2024 angeben." sqref="Q5:S5" xr:uid="{00000000-0002-0000-0000-000000000000}">
      <formula1>44927</formula1>
      <formula2>45352</formula2>
    </dataValidation>
    <dataValidation type="textLength" allowBlank="1" showInputMessage="1" showErrorMessage="1" errorTitle="Eingabefehler" error="Nur Texteingabe bis 55 Zeichen möglich." sqref="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WVU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xr:uid="{00000000-0002-0000-0000-000001000000}">
      <formula1>0</formula1>
      <formula2>55</formula2>
    </dataValidation>
    <dataValidation type="textLength" allowBlank="1" showInputMessage="1" showErrorMessage="1" errorTitle="Eingabefehler" error="Nur Texteingabe bis 30 Zeichen möglich." sqref="V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I10:K10 M14:N14 P14:U14 G16:K16" xr:uid="{00000000-0002-0000-0000-000002000000}">
      <formula1>0</formula1>
      <formula2>30</formula2>
    </dataValidation>
    <dataValidation type="textLength" allowBlank="1" showInputMessage="1" showErrorMessage="1" errorTitle="Eingabefehler" error="Nur Texteingabe bis 30 Zeichen möglich." prompt="PLZ" sqref="WVU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xr:uid="{00000000-0002-0000-0000-000003000000}">
      <formula1>0</formula1>
      <formula2>30</formula2>
    </dataValidation>
    <dataValidation type="textLength" allowBlank="1" showInputMessage="1" showErrorMessage="1" errorTitle="Eingabefehler" error="Nur Texteingabe bis 20 Zeichen möglich." sqref="G10:H10" xr:uid="{00000000-0002-0000-0000-000004000000}">
      <formula1>0</formula1>
      <formula2>20</formula2>
    </dataValidation>
    <dataValidation allowBlank="1" showInputMessage="1" showErrorMessage="1" errorTitle="Eingabefehler" error="Nur Texteingabe bis 30 Zeichen möglich." sqref="N10 L14 P10:S10" xr:uid="{00000000-0002-0000-0000-000005000000}"/>
    <dataValidation type="textLength" allowBlank="1" showInputMessage="1" showErrorMessage="1" errorTitle="Eingabefehler" error="Nur Texteingabe bis 50 Zeichen möglich." sqref="G14:K14 M12:S12 G12:K12 M16:V16 G18:K18" xr:uid="{00000000-0002-0000-0000-000006000000}">
      <formula1>0</formula1>
      <formula2>50</formula2>
    </dataValidation>
    <dataValidation allowBlank="1" showInputMessage="1" showErrorMessage="1" errorTitle="Eingabefehler" error="Format: dd.mm.jjjj_x000a__x000a_Zeitraum zwischen 01.01.2013 - 31.12.2015 angeben." sqref="M6:N6" xr:uid="{00000000-0002-0000-0000-000007000000}"/>
    <dataValidation showInputMessage="1" showErrorMessage="1" errorTitle="Hinweis" error="Auswahl treffen über Dropdown-Liste." sqref="Q34:S39" xr:uid="{00000000-0002-0000-0000-000008000000}"/>
    <dataValidation type="list" showInputMessage="1" showErrorMessage="1" sqref="P26" xr:uid="{00000000-0002-0000-0000-000009000000}">
      <formula1>IF($R$26="X",Leer,X)</formula1>
    </dataValidation>
    <dataValidation type="list" allowBlank="1" showInputMessage="1" showErrorMessage="1" sqref="R26:S26" xr:uid="{00000000-0002-0000-0000-00000A000000}">
      <formula1>IF($P$26="X",Leer,X)</formula1>
    </dataValidation>
    <dataValidation type="textLength" allowBlank="1" showErrorMessage="1" errorTitle="Eingabefehler" error="Nur Texteingabe bis 30 Zeichen möglich." prompt="Ort" sqref="Q26" xr:uid="{00000000-0002-0000-0000-00000B000000}">
      <formula1>0</formula1>
      <formula2>30</formula2>
    </dataValidation>
    <dataValidation type="date" allowBlank="1" showInputMessage="1" showErrorMessage="1" errorTitle="Eingabefehler" error="Format: tt.mm.jjjj_x000a__x000a_Zeitraum zwischen 01.01.1900 - 31.12.2016 angeben." sqref="WVN18:WVR18 JB18:JF18 SX18:TB18 ACT18:ACX18 AMP18:AMT18 AWL18:AWP18 BGH18:BGL18 BQD18:BQH18 BZZ18:CAD18 CJV18:CJZ18 CTR18:CTV18 DDN18:DDR18 DNJ18:DNN18 DXF18:DXJ18 EHB18:EHF18 EQX18:ERB18 FAT18:FAX18 FKP18:FKT18 FUL18:FUP18 GEH18:GEL18 GOD18:GOH18 GXZ18:GYD18 HHV18:HHZ18 HRR18:HRV18 IBN18:IBR18 ILJ18:ILN18 IVF18:IVJ18 JFB18:JFF18 JOX18:JPB18 JYT18:JYX18 KIP18:KIT18 KSL18:KSP18 LCH18:LCL18 LMD18:LMH18 LVZ18:LWD18 MFV18:MFZ18 MPR18:MPV18 MZN18:MZR18 NJJ18:NJN18 NTF18:NTJ18 ODB18:ODF18 OMX18:ONB18 OWT18:OWX18 PGP18:PGT18 PQL18:PQP18 QAH18:QAL18 QKD18:QKH18 QTZ18:QUD18 RDV18:RDZ18 RNR18:RNV18 RXN18:RXR18 SHJ18:SHN18 SRF18:SRJ18 TBB18:TBF18 TKX18:TLB18 TUT18:TUX18 UEP18:UET18 UOL18:UOP18 UYH18:UYL18 VID18:VIH18 VRZ18:VSD18 WBV18:WBZ18 WLR18:WLV18" xr:uid="{00000000-0002-0000-0000-00000C000000}">
      <formula1>1</formula1>
      <formula2>42735</formula2>
    </dataValidation>
    <dataValidation type="list" allowBlank="1" showInputMessage="1" showErrorMessage="1" errorTitle="Hinweis" error="Auswahl treffen über Dropdown-Liste." sqref="WWA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xr:uid="{00000000-0002-0000-0000-00000D000000}">
      <formula1>GebLand</formula1>
    </dataValidation>
    <dataValidation type="list" allowBlank="1" showInputMessage="1" showErrorMessage="1" errorTitle="Eingabefehler" error="Nur Texteingabe bis 30 Zeichen möglich." sqref="JJ22 WVV22 WLZ22 WCD22 VSH22 VIL22 UYP22 UOT22 UEX22 TVB22 TLF22 TBJ22 SRN22 SHR22 RXV22 RNZ22 RED22 QUH22 QKL22 QAP22 PQT22 PGX22 OXB22 ONF22 ODJ22 NTN22 NJR22 MZV22 MPZ22 MGD22 LWH22 LML22 LCP22 KST22 KIX22 JZB22 JPF22 JFJ22 IVN22 ILR22 IBV22 HRZ22 HID22 GYH22 GOL22 GEP22 FUT22 FKX22 FBB22 ERF22 EHJ22 DXN22 DNR22 DDV22 CTZ22 CKD22 CAH22 BQL22 BGP22 AWT22 AMX22 ADB22 TF22 M22" xr:uid="{00000000-0002-0000-0000-00000E000000}">
      <formula1>IF($I$22="X",Leer,X)</formula1>
    </dataValidation>
    <dataValidation type="list" allowBlank="1" showInputMessage="1" showErrorMessage="1" errorTitle="Eingabefehler" error="Nur Texteingabe bis 30 Zeichen möglich." sqref="WVV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M22" xr:uid="{00000000-0002-0000-0000-00000F000000}">
      <formula1>IF(#REF!="X",Leer,X)</formula1>
    </dataValidation>
    <dataValidation type="custom" allowBlank="1" showInputMessage="1" showErrorMessage="1" sqref="U38" xr:uid="{00000000-0002-0000-0000-000010000000}">
      <formula1>IF(#REF!&lt;&gt;"",Nein,JaNein)</formula1>
    </dataValidation>
    <dataValidation type="list" allowBlank="1" showInputMessage="1" showErrorMessage="1" sqref="H34:M39" xr:uid="{00000000-0002-0000-0000-000011000000}">
      <formula1>INDIRECT(SUBSTITUTE($A$34,"-",""))</formula1>
    </dataValidation>
    <dataValidation allowBlank="1" showErrorMessage="1" prompt="PLZ" sqref="L22" xr:uid="{00000000-0002-0000-0000-000016000000}"/>
    <dataValidation type="list" allowBlank="1" showInputMessage="1" showErrorMessage="1" sqref="I22 WVR22 WLV22 WBZ22 VSD22 VIH22 UYL22 UOP22 UET22 TUX22 TLB22 TBF22 SRJ22 SHN22 RXR22 RNV22 RDZ22 QUD22 QKH22 QAL22 PQP22 PGT22 OWX22 ONB22 ODF22 NTJ22 NJN22 MZR22 MPV22 MFZ22 LWD22 LMH22 LCL22 KSP22 KIT22 JYX22 JPB22 JFF22 IVJ22 ILN22 IBR22 HRV22 HHZ22 GYD22 GOH22 GEL22 FUP22 FKT22 FAX22 ERB22 EHF22 DXJ22 DNN22 DDR22 CTV22 CJZ22 CAD22 BQH22 BGL22 AWP22 AMT22 ACX22 TB22 JF22" xr:uid="{00000000-0002-0000-0000-000017000000}">
      <formula1>IF($M$22="X",Leer,X)</formula1>
    </dataValidation>
    <dataValidation allowBlank="1" showErrorMessage="1" sqref="A27:E27 T27:T31 A29:E30 A31 F27:F30 G27:S27 G29:S30 A28" xr:uid="{00000000-0002-0000-0000-000018000000}"/>
    <dataValidation type="custom" showInputMessage="1" showErrorMessage="1" errorTitle="Eingabefehler" error="Auswahl Variante und Zentrum muss ausgewählt sein." sqref="N34:P39" xr:uid="{00000000-0002-0000-0000-000019000000}">
      <formula1>IF(ISNUMBER(N34),IF(AND(A34="Vereinfachtes_Verfahren",H34&lt;&gt;"Bitte Zentrum auswählen"),N34,FALSE),FALSE)</formula1>
    </dataValidation>
    <dataValidation type="textLength" allowBlank="1" showErrorMessage="1" errorTitle="Eingabefehler" error="Nur Texteingabe bis 100 Zeichen möglich." sqref="G28:S28" xr:uid="{00000000-0002-0000-0000-00001B000000}">
      <formula1>0</formula1>
      <formula2>100</formula2>
    </dataValidation>
    <dataValidation type="date" allowBlank="1" showInputMessage="1" showErrorMessage="1" errorTitle="Eingabefehler" error="Format: tt.mm.jjjj_x000a__x000a_Zeitraum zwischen 01.01.1900 - 31.12.2017 angeben." sqref="G20:K20" xr:uid="{00000000-0002-0000-0000-00001C000000}">
      <formula1>1</formula1>
      <formula2>43100</formula2>
    </dataValidation>
  </dataValidations>
  <pageMargins left="0.23622047244094491" right="0.23622047244094491" top="0.31496062992125984" bottom="0.51181102362204722" header="0.31496062992125984" footer="0.15748031496062992"/>
  <pageSetup scale="99" orientation="portrait" r:id="rId1"/>
  <headerFooter>
    <oddFooter>&amp;L&amp;"Arial,Standard"&amp;7&amp;F&amp;R&amp;"Arial,Standard"&amp;9______________________
Antragssteller  (Unterschrift)</oddFooter>
  </headerFooter>
  <rowBreaks count="1" manualBreakCount="1">
    <brk id="54" max="18" man="1"/>
  </rowBreaks>
  <drawing r:id="rId2"/>
  <legacyDrawing r:id="rId3"/>
  <extLst>
    <ext xmlns:x14="http://schemas.microsoft.com/office/spreadsheetml/2009/9/main" uri="{CCE6A557-97BC-4b89-ADB6-D9C93CAAB3DF}">
      <x14:dataValidations xmlns:xm="http://schemas.microsoft.com/office/excel/2006/main" xWindow="397" yWindow="561" count="2">
        <x14:dataValidation type="list" allowBlank="1" showInputMessage="1" showErrorMessage="1" xr:uid="{00000000-0002-0000-0000-00001D000000}">
          <x14:formula1>
            <xm:f>Datenquelle!$K$1:$K$2</xm:f>
          </x14:formula1>
          <xm:sqref>A34:A39</xm:sqref>
        </x14:dataValidation>
        <x14:dataValidation type="list" allowBlank="1" showInputMessage="1" showErrorMessage="1" errorTitle="Hinweis" error="Auswahl treffen über Dropdown-Liste." xr:uid="{5CA82D1B-82A8-4571-A184-156C861A2C11}">
          <x14:formula1>
            <xm:f>Datenquelle!$K$5:$K$259</xm:f>
          </x14:formula1>
          <xm:sqref>M18:S18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295"/>
  <sheetViews>
    <sheetView topLeftCell="I249" zoomScaleNormal="100" workbookViewId="0">
      <selection activeCell="N19" sqref="N19"/>
    </sheetView>
  </sheetViews>
  <sheetFormatPr baseColWidth="10" defaultColWidth="11.42578125" defaultRowHeight="15" x14ac:dyDescent="0.25"/>
  <cols>
    <col min="1" max="1" width="27.7109375" customWidth="1"/>
    <col min="2" max="2" width="40.42578125" customWidth="1"/>
    <col min="3" max="3" width="29" customWidth="1"/>
    <col min="4" max="4" width="99.28515625" customWidth="1"/>
    <col min="5" max="5" width="25.5703125" customWidth="1"/>
    <col min="6" max="6" width="74.42578125" customWidth="1"/>
    <col min="7" max="7" width="21.42578125" customWidth="1"/>
    <col min="8" max="10" width="11.42578125" customWidth="1"/>
    <col min="11" max="11" width="44.42578125" customWidth="1"/>
  </cols>
  <sheetData>
    <row r="1" spans="1:13" x14ac:dyDescent="0.25">
      <c r="A1" s="14" t="s">
        <v>246</v>
      </c>
      <c r="B1" s="14" t="s">
        <v>247</v>
      </c>
      <c r="C1" s="13" t="s">
        <v>16</v>
      </c>
      <c r="D1" s="14" t="s">
        <v>248</v>
      </c>
      <c r="E1" s="14" t="s">
        <v>249</v>
      </c>
      <c r="F1" s="5"/>
      <c r="G1" s="5"/>
      <c r="K1" s="104" t="s">
        <v>1208</v>
      </c>
      <c r="M1" s="68"/>
    </row>
    <row r="2" spans="1:13" x14ac:dyDescent="0.25">
      <c r="A2" s="12" t="s">
        <v>250</v>
      </c>
      <c r="B2" s="15" t="str">
        <f>IF($A$2="","",VLOOKUP($A$2,A6:E291,2,FALSE))</f>
        <v/>
      </c>
      <c r="C2" s="15" t="str">
        <f>IF($A$2="","",VLOOKUP($A$2,B6:E291,2,FALSE))</f>
        <v/>
      </c>
      <c r="D2" s="15" t="str">
        <f>IF($A$2="","",VLOOKUP($A$2,C6:F291,2,FALSE))</f>
        <v/>
      </c>
      <c r="E2" s="15" t="str">
        <f>IF($A$2="","",VLOOKUP($A$2,D6:G291,2,FALSE))</f>
        <v/>
      </c>
      <c r="G2" s="7"/>
      <c r="K2" s="104" t="s">
        <v>1207</v>
      </c>
      <c r="M2" s="68" t="s">
        <v>951</v>
      </c>
    </row>
    <row r="4" spans="1:13" x14ac:dyDescent="0.25">
      <c r="A4" s="5"/>
      <c r="B4" s="5"/>
      <c r="C4" s="5"/>
      <c r="D4" s="5"/>
      <c r="E4" s="5"/>
      <c r="F4" s="5"/>
      <c r="G4" s="5"/>
    </row>
    <row r="5" spans="1:13" x14ac:dyDescent="0.25">
      <c r="A5" s="5" t="s">
        <v>246</v>
      </c>
      <c r="B5" s="5" t="s">
        <v>247</v>
      </c>
      <c r="C5" s="5" t="s">
        <v>16</v>
      </c>
      <c r="D5" s="5" t="s">
        <v>248</v>
      </c>
      <c r="E5" s="5" t="s">
        <v>249</v>
      </c>
      <c r="F5" s="66" t="s">
        <v>152</v>
      </c>
      <c r="G5" s="8"/>
      <c r="J5" s="105" t="s">
        <v>242</v>
      </c>
      <c r="K5" s="68" t="s">
        <v>154</v>
      </c>
    </row>
    <row r="6" spans="1:13" x14ac:dyDescent="0.25">
      <c r="A6" s="6"/>
      <c r="B6" s="6"/>
      <c r="C6" s="6"/>
      <c r="D6" s="6"/>
      <c r="E6" s="6"/>
      <c r="F6" s="6"/>
      <c r="G6" s="8"/>
      <c r="K6" s="68" t="s">
        <v>1264</v>
      </c>
    </row>
    <row r="7" spans="1:13" x14ac:dyDescent="0.25">
      <c r="A7" s="6" t="s">
        <v>15</v>
      </c>
      <c r="B7" s="6" t="s">
        <v>264</v>
      </c>
      <c r="C7" s="6" t="s">
        <v>264</v>
      </c>
      <c r="D7" s="6" t="s">
        <v>264</v>
      </c>
      <c r="E7" s="6" t="s">
        <v>264</v>
      </c>
      <c r="F7" s="6" t="s">
        <v>153</v>
      </c>
      <c r="G7" s="67" t="s">
        <v>950</v>
      </c>
      <c r="K7" s="68" t="s">
        <v>1263</v>
      </c>
    </row>
    <row r="8" spans="1:13" x14ac:dyDescent="0.25">
      <c r="A8" s="6" t="s">
        <v>493</v>
      </c>
      <c r="B8" s="6" t="s">
        <v>494</v>
      </c>
      <c r="C8" s="6" t="s">
        <v>26</v>
      </c>
      <c r="D8" s="6" t="s">
        <v>263</v>
      </c>
      <c r="E8" s="6" t="s">
        <v>253</v>
      </c>
      <c r="F8" s="6" t="str">
        <f t="shared" ref="F8:F71" si="0">CONCATENATE(C8," / ",B8," / ",A8)</f>
        <v>Aalen / abc AalenBrustCentrum / FAB-Z054</v>
      </c>
      <c r="G8" s="8"/>
      <c r="K8" s="68" t="s">
        <v>1262</v>
      </c>
    </row>
    <row r="9" spans="1:13" x14ac:dyDescent="0.25">
      <c r="A9" s="6" t="s">
        <v>918</v>
      </c>
      <c r="B9" s="6" t="s">
        <v>919</v>
      </c>
      <c r="C9" s="6" t="s">
        <v>297</v>
      </c>
      <c r="D9" s="6" t="s">
        <v>298</v>
      </c>
      <c r="E9" s="6" t="s">
        <v>2</v>
      </c>
      <c r="F9" s="6" t="str">
        <f t="shared" si="0"/>
        <v>Aarau / Brustkrebszentrum am Kantonsspital Aarau / FAB-Z253 G</v>
      </c>
      <c r="G9" s="8"/>
      <c r="K9" s="68" t="s">
        <v>1266</v>
      </c>
    </row>
    <row r="10" spans="1:13" x14ac:dyDescent="0.25">
      <c r="A10" s="6" t="s">
        <v>495</v>
      </c>
      <c r="B10" s="6" t="s">
        <v>496</v>
      </c>
      <c r="C10" s="6" t="s">
        <v>22</v>
      </c>
      <c r="D10" s="6" t="s">
        <v>261</v>
      </c>
      <c r="E10" s="10" t="s">
        <v>256</v>
      </c>
      <c r="F10" s="6" t="str">
        <f t="shared" si="0"/>
        <v>Amberg / Brustzentrum Amberg / FAB-Z057 G</v>
      </c>
      <c r="G10" s="8"/>
      <c r="K10" s="68" t="s">
        <v>1265</v>
      </c>
    </row>
    <row r="11" spans="1:13" x14ac:dyDescent="0.25">
      <c r="A11" s="6" t="s">
        <v>746</v>
      </c>
      <c r="B11" s="6" t="s">
        <v>747</v>
      </c>
      <c r="C11" s="6" t="s">
        <v>18</v>
      </c>
      <c r="D11" s="6" t="s">
        <v>299</v>
      </c>
      <c r="E11" s="6" t="s">
        <v>256</v>
      </c>
      <c r="F11" s="6" t="str">
        <f t="shared" si="0"/>
        <v>Ansbach / Brustzentrum Westmittelfranken / FAB-Z162 G</v>
      </c>
      <c r="G11" s="8"/>
      <c r="K11" s="68" t="s">
        <v>1267</v>
      </c>
    </row>
    <row r="12" spans="1:13" x14ac:dyDescent="0.25">
      <c r="A12" s="6" t="s">
        <v>927</v>
      </c>
      <c r="B12" s="6" t="s">
        <v>928</v>
      </c>
      <c r="C12" s="6" t="s">
        <v>929</v>
      </c>
      <c r="D12" s="6" t="s">
        <v>930</v>
      </c>
      <c r="E12" s="6" t="s">
        <v>270</v>
      </c>
      <c r="F12" s="6" t="str">
        <f t="shared" si="0"/>
        <v>Apolda / Brustkrebszentrum am Robert-Koch-Krankenhaus Apolda / FAB-Z261</v>
      </c>
      <c r="G12" s="8"/>
      <c r="K12" s="68" t="s">
        <v>1268</v>
      </c>
    </row>
    <row r="13" spans="1:13" x14ac:dyDescent="0.25">
      <c r="A13" s="6" t="s">
        <v>705</v>
      </c>
      <c r="B13" s="6" t="s">
        <v>1100</v>
      </c>
      <c r="C13" s="6" t="s">
        <v>67</v>
      </c>
      <c r="D13" s="6" t="s">
        <v>706</v>
      </c>
      <c r="E13" s="6" t="s">
        <v>256</v>
      </c>
      <c r="F13" s="6" t="str">
        <f t="shared" si="0"/>
        <v>Aschaffenburg / Brustzentrum Aschaffenburg / FAB-Z141 G</v>
      </c>
      <c r="G13" s="8"/>
      <c r="K13" s="68" t="s">
        <v>1269</v>
      </c>
    </row>
    <row r="14" spans="1:13" x14ac:dyDescent="0.25">
      <c r="A14" s="6" t="s">
        <v>575</v>
      </c>
      <c r="B14" s="6" t="s">
        <v>576</v>
      </c>
      <c r="C14" s="6" t="s">
        <v>110</v>
      </c>
      <c r="D14" s="6" t="s">
        <v>979</v>
      </c>
      <c r="E14" s="6" t="s">
        <v>256</v>
      </c>
      <c r="F14" s="6" t="str">
        <f t="shared" si="0"/>
        <v>Augsburg / Brustzentrum Augsburg / FAB-Z092 G</v>
      </c>
      <c r="G14" s="8"/>
      <c r="K14" s="68" t="s">
        <v>1270</v>
      </c>
    </row>
    <row r="15" spans="1:13" x14ac:dyDescent="0.25">
      <c r="A15" s="6" t="s">
        <v>809</v>
      </c>
      <c r="B15" s="6" t="s">
        <v>810</v>
      </c>
      <c r="C15" s="6" t="s">
        <v>110</v>
      </c>
      <c r="D15" s="6" t="s">
        <v>811</v>
      </c>
      <c r="E15" s="6" t="s">
        <v>256</v>
      </c>
      <c r="F15" s="6" t="str">
        <f t="shared" si="0"/>
        <v>Augsburg / Brustzentrum Josefinum Augsburg - QBA / FAB-Z198</v>
      </c>
      <c r="G15" s="8"/>
      <c r="K15" s="68" t="s">
        <v>1271</v>
      </c>
    </row>
    <row r="16" spans="1:13" x14ac:dyDescent="0.25">
      <c r="A16" s="6" t="s">
        <v>882</v>
      </c>
      <c r="B16" s="6" t="s">
        <v>883</v>
      </c>
      <c r="C16" s="6" t="s">
        <v>300</v>
      </c>
      <c r="D16" s="6" t="s">
        <v>291</v>
      </c>
      <c r="E16" s="6" t="s">
        <v>258</v>
      </c>
      <c r="F16" s="6" t="str">
        <f t="shared" si="0"/>
        <v>Bad Homburg / Brustkrebszentrum Bad Homburg Hochtaunus-Kliniken / FAB-Z236 G</v>
      </c>
      <c r="G16" s="8"/>
      <c r="K16" s="68" t="s">
        <v>1272</v>
      </c>
    </row>
    <row r="17" spans="1:11" x14ac:dyDescent="0.25">
      <c r="A17" s="6" t="s">
        <v>837</v>
      </c>
      <c r="B17" s="6" t="s">
        <v>838</v>
      </c>
      <c r="C17" s="6" t="s">
        <v>63</v>
      </c>
      <c r="D17" s="6" t="s">
        <v>277</v>
      </c>
      <c r="E17" s="6" t="s">
        <v>265</v>
      </c>
      <c r="F17" s="6" t="str">
        <f t="shared" si="0"/>
        <v>Bad Kreuznach / Brustkrebszentrum Nahe - Krankenhaus St. Marienwörth / FAB-Z213</v>
      </c>
      <c r="G17" s="8"/>
      <c r="K17" s="68" t="s">
        <v>1273</v>
      </c>
    </row>
    <row r="18" spans="1:11" x14ac:dyDescent="0.25">
      <c r="A18" s="6" t="s">
        <v>820</v>
      </c>
      <c r="B18" s="6" t="s">
        <v>821</v>
      </c>
      <c r="C18" s="6" t="s">
        <v>47</v>
      </c>
      <c r="D18" s="6" t="s">
        <v>301</v>
      </c>
      <c r="E18" s="6" t="s">
        <v>253</v>
      </c>
      <c r="F18" s="6" t="str">
        <f t="shared" si="0"/>
        <v>Bad Mergentheim / Brustzentrum Tauber-Franken / FAB-Z204</v>
      </c>
      <c r="G18" s="8"/>
      <c r="K18" s="68" t="s">
        <v>1274</v>
      </c>
    </row>
    <row r="19" spans="1:11" x14ac:dyDescent="0.25">
      <c r="A19" s="6" t="s">
        <v>816</v>
      </c>
      <c r="B19" s="6" t="s">
        <v>817</v>
      </c>
      <c r="C19" s="6" t="s">
        <v>818</v>
      </c>
      <c r="D19" s="6" t="s">
        <v>819</v>
      </c>
      <c r="E19" s="6" t="s">
        <v>258</v>
      </c>
      <c r="F19" s="6" t="str">
        <f t="shared" si="0"/>
        <v>Bad Nauheim / Brustzentrum Bad Nauheim / FAB-Z203 G</v>
      </c>
      <c r="G19" s="8"/>
      <c r="K19" s="68" t="s">
        <v>1277</v>
      </c>
    </row>
    <row r="20" spans="1:11" x14ac:dyDescent="0.25">
      <c r="A20" s="6" t="s">
        <v>702</v>
      </c>
      <c r="B20" s="6" t="s">
        <v>701</v>
      </c>
      <c r="C20" s="6" t="s">
        <v>703</v>
      </c>
      <c r="D20" s="6" t="s">
        <v>704</v>
      </c>
      <c r="E20" s="6" t="s">
        <v>256</v>
      </c>
      <c r="F20" s="6" t="str">
        <f t="shared" si="0"/>
        <v>Bad Reichenhall / Brustzentrum Traunstein - Bad Reichenhall / FAB-Z140-2</v>
      </c>
      <c r="G20" s="8"/>
      <c r="K20" s="68" t="s">
        <v>1351</v>
      </c>
    </row>
    <row r="21" spans="1:11" x14ac:dyDescent="0.25">
      <c r="A21" s="6" t="s">
        <v>469</v>
      </c>
      <c r="B21" s="6" t="s">
        <v>970</v>
      </c>
      <c r="C21" s="6" t="s">
        <v>139</v>
      </c>
      <c r="D21" s="6" t="s">
        <v>971</v>
      </c>
      <c r="E21" s="6" t="s">
        <v>289</v>
      </c>
      <c r="F21" s="6" t="str">
        <f t="shared" si="0"/>
        <v>Bad Saarow / Brustzentrum im Helios Klinikum Bad Saarow / FAB-Z040</v>
      </c>
      <c r="G21" s="8"/>
      <c r="K21" s="68" t="s">
        <v>1275</v>
      </c>
    </row>
    <row r="22" spans="1:11" x14ac:dyDescent="0.25">
      <c r="A22" s="6" t="s">
        <v>1014</v>
      </c>
      <c r="B22" s="6" t="s">
        <v>784</v>
      </c>
      <c r="C22" s="6" t="s">
        <v>120</v>
      </c>
      <c r="D22" s="6" t="s">
        <v>785</v>
      </c>
      <c r="E22" s="6" t="s">
        <v>2</v>
      </c>
      <c r="F22" s="6" t="str">
        <f t="shared" si="0"/>
        <v>Baden / Interdisziplinäres Brustzentrum Kantonsspital Baden / FAB-Z185 G</v>
      </c>
      <c r="G22" s="8"/>
      <c r="K22" s="68" t="s">
        <v>1278</v>
      </c>
    </row>
    <row r="23" spans="1:11" x14ac:dyDescent="0.25">
      <c r="A23" s="6" t="s">
        <v>571</v>
      </c>
      <c r="B23" s="6" t="s">
        <v>572</v>
      </c>
      <c r="C23" s="6" t="s">
        <v>115</v>
      </c>
      <c r="D23" s="6" t="s">
        <v>978</v>
      </c>
      <c r="E23" s="6" t="s">
        <v>253</v>
      </c>
      <c r="F23" s="6" t="str">
        <f t="shared" si="0"/>
        <v>Baden-Baden / Brustzentrum Mittelbaden / FAB-Z090</v>
      </c>
      <c r="G23" s="8"/>
      <c r="K23" s="68" t="s">
        <v>1279</v>
      </c>
    </row>
    <row r="24" spans="1:11" x14ac:dyDescent="0.25">
      <c r="A24" s="6" t="s">
        <v>726</v>
      </c>
      <c r="B24" s="6" t="s">
        <v>727</v>
      </c>
      <c r="C24" s="6" t="s">
        <v>114</v>
      </c>
      <c r="D24" s="6" t="s">
        <v>296</v>
      </c>
      <c r="E24" s="6" t="s">
        <v>256</v>
      </c>
      <c r="F24" s="6" t="str">
        <f t="shared" si="0"/>
        <v>Bamberg / Brustzentrum Bamberg / FAB-Z150 G</v>
      </c>
      <c r="G24" s="8"/>
      <c r="K24" s="68" t="s">
        <v>1280</v>
      </c>
    </row>
    <row r="25" spans="1:11" x14ac:dyDescent="0.25">
      <c r="A25" s="6" t="s">
        <v>1015</v>
      </c>
      <c r="B25" s="6" t="s">
        <v>1016</v>
      </c>
      <c r="C25" s="6" t="s">
        <v>302</v>
      </c>
      <c r="D25" s="6" t="s">
        <v>1017</v>
      </c>
      <c r="E25" s="6" t="s">
        <v>2</v>
      </c>
      <c r="F25" s="6" t="str">
        <f t="shared" si="0"/>
        <v>Basel / Brustkrebszentrum St. Claraspital Basel / FAB-Z277</v>
      </c>
      <c r="G25" s="8"/>
      <c r="K25" s="68" t="s">
        <v>1281</v>
      </c>
    </row>
    <row r="26" spans="1:11" x14ac:dyDescent="0.25">
      <c r="A26" s="6" t="s">
        <v>920</v>
      </c>
      <c r="B26" s="6" t="s">
        <v>921</v>
      </c>
      <c r="C26" s="6" t="s">
        <v>302</v>
      </c>
      <c r="D26" s="6" t="s">
        <v>922</v>
      </c>
      <c r="E26" s="6" t="s">
        <v>2</v>
      </c>
      <c r="F26" s="6" t="str">
        <f t="shared" si="0"/>
        <v>Basel / Brustkrebszentrum Universitätsspital Basel / FAB-Z254 G</v>
      </c>
      <c r="G26" s="8"/>
      <c r="K26" s="68" t="s">
        <v>1282</v>
      </c>
    </row>
    <row r="27" spans="1:11" x14ac:dyDescent="0.25">
      <c r="A27" s="6" t="s">
        <v>1101</v>
      </c>
      <c r="B27" s="6" t="s">
        <v>1102</v>
      </c>
      <c r="C27" s="6" t="s">
        <v>302</v>
      </c>
      <c r="D27" s="6" t="s">
        <v>1103</v>
      </c>
      <c r="E27" s="6" t="s">
        <v>2</v>
      </c>
      <c r="F27" s="6" t="str">
        <f t="shared" si="0"/>
        <v>Basel / Brustkrebszentrum Bethesda Spital Basel / FAB-Z281</v>
      </c>
      <c r="G27" s="8"/>
      <c r="K27" s="68" t="s">
        <v>1283</v>
      </c>
    </row>
    <row r="28" spans="1:11" x14ac:dyDescent="0.25">
      <c r="A28" s="6" t="s">
        <v>1104</v>
      </c>
      <c r="B28" s="6" t="s">
        <v>602</v>
      </c>
      <c r="C28" s="6" t="s">
        <v>145</v>
      </c>
      <c r="D28" s="6" t="s">
        <v>303</v>
      </c>
      <c r="E28" s="6" t="s">
        <v>256</v>
      </c>
      <c r="F28" s="6" t="str">
        <f t="shared" si="0"/>
        <v>Bayreuth / Brustzentrum Klinikum Bayreuth / FAB-Z103</v>
      </c>
      <c r="G28" s="8"/>
      <c r="K28" s="68" t="s">
        <v>1284</v>
      </c>
    </row>
    <row r="29" spans="1:11" x14ac:dyDescent="0.25">
      <c r="A29" s="6" t="s">
        <v>957</v>
      </c>
      <c r="B29" s="6" t="s">
        <v>398</v>
      </c>
      <c r="C29" s="6" t="s">
        <v>254</v>
      </c>
      <c r="D29" s="6" t="s">
        <v>255</v>
      </c>
      <c r="E29" s="6" t="s">
        <v>254</v>
      </c>
      <c r="F29" s="6" t="str">
        <f t="shared" si="0"/>
        <v>Berlin / Interdisziplinäres Brustkrebszentrum der Charité (IBZ) im Charité Comprehensive Cancer Center / FAB-Z010 G</v>
      </c>
      <c r="G29" s="9"/>
      <c r="K29" s="68" t="s">
        <v>1285</v>
      </c>
    </row>
    <row r="30" spans="1:11" x14ac:dyDescent="0.25">
      <c r="A30" s="6" t="s">
        <v>420</v>
      </c>
      <c r="B30" s="6" t="s">
        <v>421</v>
      </c>
      <c r="C30" s="6" t="s">
        <v>254</v>
      </c>
      <c r="D30" s="6" t="s">
        <v>293</v>
      </c>
      <c r="E30" s="6" t="s">
        <v>254</v>
      </c>
      <c r="F30" s="6" t="str">
        <f t="shared" si="0"/>
        <v>Berlin / Brustzentrum im Sana Klinikum Lichtenberg / FAB-Z020 G</v>
      </c>
      <c r="G30" s="8"/>
      <c r="K30" s="68" t="s">
        <v>1286</v>
      </c>
    </row>
    <row r="31" spans="1:11" x14ac:dyDescent="0.25">
      <c r="A31" s="6" t="s">
        <v>1105</v>
      </c>
      <c r="B31" s="6" t="s">
        <v>967</v>
      </c>
      <c r="C31" s="6" t="s">
        <v>254</v>
      </c>
      <c r="D31" s="6" t="s">
        <v>968</v>
      </c>
      <c r="E31" s="6" t="s">
        <v>254</v>
      </c>
      <c r="F31" s="6" t="str">
        <f t="shared" si="0"/>
        <v>Berlin / Brustzentrum an den DRK Kliniken Berlin Köpenick / FAB-Z031 G</v>
      </c>
      <c r="G31" s="9"/>
      <c r="K31" s="68" t="s">
        <v>1287</v>
      </c>
    </row>
    <row r="32" spans="1:11" x14ac:dyDescent="0.25">
      <c r="A32" s="6" t="s">
        <v>975</v>
      </c>
      <c r="B32" s="6" t="s">
        <v>976</v>
      </c>
      <c r="C32" s="6" t="s">
        <v>254</v>
      </c>
      <c r="D32" s="6" t="s">
        <v>977</v>
      </c>
      <c r="E32" s="6" t="s">
        <v>254</v>
      </c>
      <c r="F32" s="6" t="str">
        <f t="shared" si="0"/>
        <v>Berlin / Brustzentrum - City  / FAB-Z081</v>
      </c>
      <c r="G32" s="8"/>
      <c r="K32" s="68" t="s">
        <v>1288</v>
      </c>
    </row>
    <row r="33" spans="1:11" x14ac:dyDescent="0.25">
      <c r="A33" s="6" t="s">
        <v>567</v>
      </c>
      <c r="B33" s="6" t="s">
        <v>568</v>
      </c>
      <c r="C33" s="6" t="s">
        <v>254</v>
      </c>
      <c r="D33" s="6" t="s">
        <v>290</v>
      </c>
      <c r="E33" s="6" t="s">
        <v>254</v>
      </c>
      <c r="F33" s="6" t="str">
        <f t="shared" si="0"/>
        <v>Berlin / Brustzentrum im Evangelischen Waldkrankenhaus Spandau / FAB-Z088 G</v>
      </c>
      <c r="G33" s="9"/>
      <c r="K33" s="68" t="s">
        <v>1289</v>
      </c>
    </row>
    <row r="34" spans="1:11" x14ac:dyDescent="0.25">
      <c r="A34" s="6" t="s">
        <v>1021</v>
      </c>
      <c r="B34" s="6" t="s">
        <v>871</v>
      </c>
      <c r="C34" s="6" t="s">
        <v>254</v>
      </c>
      <c r="D34" s="6" t="s">
        <v>872</v>
      </c>
      <c r="E34" s="6" t="s">
        <v>254</v>
      </c>
      <c r="F34" s="6" t="str">
        <f t="shared" si="0"/>
        <v xml:space="preserve">Berlin / Brustkrebszentrum der Park-Klinik Weißensee, Berlin / FAB-Z232 </v>
      </c>
      <c r="G34" s="8"/>
      <c r="K34" s="68" t="s">
        <v>1290</v>
      </c>
    </row>
    <row r="35" spans="1:11" x14ac:dyDescent="0.25">
      <c r="A35" s="6" t="s">
        <v>648</v>
      </c>
      <c r="B35" s="6" t="s">
        <v>649</v>
      </c>
      <c r="C35" s="6" t="s">
        <v>254</v>
      </c>
      <c r="D35" s="6" t="s">
        <v>1018</v>
      </c>
      <c r="E35" s="6" t="s">
        <v>254</v>
      </c>
      <c r="F35" s="6" t="str">
        <f t="shared" si="0"/>
        <v>Berlin / Brustzentrum Westend / FAB-Z119</v>
      </c>
      <c r="G35" s="8"/>
      <c r="K35" s="68" t="s">
        <v>1291</v>
      </c>
    </row>
    <row r="36" spans="1:11" x14ac:dyDescent="0.25">
      <c r="A36" s="6" t="s">
        <v>672</v>
      </c>
      <c r="B36" s="6" t="s">
        <v>673</v>
      </c>
      <c r="C36" s="6" t="s">
        <v>254</v>
      </c>
      <c r="D36" s="6" t="s">
        <v>674</v>
      </c>
      <c r="E36" s="6" t="s">
        <v>254</v>
      </c>
      <c r="F36" s="6" t="str">
        <f t="shared" si="0"/>
        <v>Berlin / Interdisziplinäres Brustzentrum Berlin Buch / FAB-Z130 G</v>
      </c>
      <c r="G36" s="8"/>
      <c r="K36" s="68" t="s">
        <v>1292</v>
      </c>
    </row>
    <row r="37" spans="1:11" x14ac:dyDescent="0.25">
      <c r="A37" s="6" t="s">
        <v>886</v>
      </c>
      <c r="B37" s="6" t="s">
        <v>887</v>
      </c>
      <c r="C37" s="6" t="s">
        <v>254</v>
      </c>
      <c r="D37" s="6" t="s">
        <v>888</v>
      </c>
      <c r="E37" s="6" t="s">
        <v>254</v>
      </c>
      <c r="F37" s="6" t="str">
        <f t="shared" si="0"/>
        <v>Berlin / Brustkrebszentrum Martin-Luther-Krankenhaus Berlin / FAB-Z238 G</v>
      </c>
      <c r="G37" s="8"/>
      <c r="K37" s="68" t="s">
        <v>1293</v>
      </c>
    </row>
    <row r="38" spans="1:11" x14ac:dyDescent="0.25">
      <c r="A38" s="6" t="s">
        <v>1106</v>
      </c>
      <c r="B38" s="6" t="s">
        <v>1020</v>
      </c>
      <c r="C38" s="6" t="s">
        <v>254</v>
      </c>
      <c r="D38" s="6" t="s">
        <v>801</v>
      </c>
      <c r="E38" s="6" t="s">
        <v>254</v>
      </c>
      <c r="F38" s="6" t="str">
        <f t="shared" si="0"/>
        <v>Berlin / Brustkrebszentrum Waldfriede Berlin / FAB-Z192 G</v>
      </c>
      <c r="G38" s="9"/>
      <c r="K38" s="68" t="s">
        <v>1295</v>
      </c>
    </row>
    <row r="39" spans="1:11" x14ac:dyDescent="0.25">
      <c r="A39" s="6" t="s">
        <v>1019</v>
      </c>
      <c r="B39" s="6" t="s">
        <v>794</v>
      </c>
      <c r="C39" s="6" t="s">
        <v>254</v>
      </c>
      <c r="D39" s="6" t="s">
        <v>795</v>
      </c>
      <c r="E39" s="6" t="s">
        <v>254</v>
      </c>
      <c r="F39" s="6" t="str">
        <f t="shared" si="0"/>
        <v>Berlin / Vivantes Brustzentrum / FAB-Z190 G</v>
      </c>
      <c r="G39" s="8"/>
      <c r="K39" s="68" t="s">
        <v>1294</v>
      </c>
    </row>
    <row r="40" spans="1:11" x14ac:dyDescent="0.25">
      <c r="A40" s="6" t="s">
        <v>863</v>
      </c>
      <c r="B40" s="6" t="s">
        <v>864</v>
      </c>
      <c r="C40" s="6" t="s">
        <v>304</v>
      </c>
      <c r="D40" s="6" t="s">
        <v>865</v>
      </c>
      <c r="E40" s="6" t="s">
        <v>2</v>
      </c>
      <c r="F40" s="6" t="str">
        <f t="shared" si="0"/>
        <v>Bern / Universitäres Brustkrebszentrum Inselspital Bern / FAB-Z229 G</v>
      </c>
      <c r="G40" s="8"/>
      <c r="K40" s="68" t="s">
        <v>1296</v>
      </c>
    </row>
    <row r="41" spans="1:11" x14ac:dyDescent="0.25">
      <c r="A41" s="6" t="s">
        <v>1022</v>
      </c>
      <c r="B41" s="6" t="s">
        <v>1023</v>
      </c>
      <c r="C41" s="6" t="s">
        <v>304</v>
      </c>
      <c r="D41" s="6" t="s">
        <v>1024</v>
      </c>
      <c r="E41" s="6" t="s">
        <v>2</v>
      </c>
      <c r="F41" s="6" t="str">
        <f t="shared" si="0"/>
        <v>Bern / Brustkrebszentrum Lindenhof Bern / FAB-Z278-2</v>
      </c>
      <c r="G41" s="8"/>
      <c r="K41" s="68" t="s">
        <v>1297</v>
      </c>
    </row>
    <row r="42" spans="1:11" x14ac:dyDescent="0.25">
      <c r="A42" s="6" t="s">
        <v>1107</v>
      </c>
      <c r="B42" s="6" t="s">
        <v>1023</v>
      </c>
      <c r="C42" s="6" t="s">
        <v>1025</v>
      </c>
      <c r="D42" s="6" t="s">
        <v>1026</v>
      </c>
      <c r="E42" s="6" t="s">
        <v>2</v>
      </c>
      <c r="F42" s="6" t="str">
        <f t="shared" si="0"/>
        <v>Bern  / Brustkrebszentrum Lindenhof Bern / FAB-Z278-1 G</v>
      </c>
      <c r="G42" s="8"/>
      <c r="K42" s="68" t="s">
        <v>1298</v>
      </c>
    </row>
    <row r="43" spans="1:11" x14ac:dyDescent="0.25">
      <c r="A43" s="6" t="s">
        <v>661</v>
      </c>
      <c r="B43" s="6" t="s">
        <v>662</v>
      </c>
      <c r="C43" s="6" t="s">
        <v>1027</v>
      </c>
      <c r="D43" s="6" t="s">
        <v>1028</v>
      </c>
      <c r="E43" s="6" t="s">
        <v>253</v>
      </c>
      <c r="F43" s="6" t="str">
        <f t="shared" si="0"/>
        <v>Biberach an der Riss / Brustzentrum Donau-Riß / FAB-Z126-1</v>
      </c>
      <c r="G43" s="8"/>
      <c r="K43" s="68" t="s">
        <v>1299</v>
      </c>
    </row>
    <row r="44" spans="1:11" x14ac:dyDescent="0.25">
      <c r="A44" s="6" t="s">
        <v>522</v>
      </c>
      <c r="B44" s="6" t="s">
        <v>523</v>
      </c>
      <c r="C44" s="6" t="s">
        <v>146</v>
      </c>
      <c r="D44" s="6" t="s">
        <v>305</v>
      </c>
      <c r="E44" s="6" t="s">
        <v>251</v>
      </c>
      <c r="F44" s="6" t="str">
        <f t="shared" si="0"/>
        <v>Bielefeld / Brustzentrum Franziskus Hospital Bielefeld / FAB-Z065</v>
      </c>
      <c r="G44" s="8"/>
      <c r="K44" s="68" t="s">
        <v>1323</v>
      </c>
    </row>
    <row r="45" spans="1:11" x14ac:dyDescent="0.25">
      <c r="A45" s="6" t="s">
        <v>590</v>
      </c>
      <c r="B45" s="6" t="s">
        <v>589</v>
      </c>
      <c r="C45" s="6" t="s">
        <v>77</v>
      </c>
      <c r="D45" s="6" t="s">
        <v>282</v>
      </c>
      <c r="E45" s="6" t="s">
        <v>253</v>
      </c>
      <c r="F45" s="6" t="str">
        <f t="shared" si="0"/>
        <v>Bietigheim-Bissingen / Brustzentrum Ludwigsburg-Bietigheim / FAB-Z098-2</v>
      </c>
      <c r="G45" s="8"/>
      <c r="K45" s="68" t="s">
        <v>1324</v>
      </c>
    </row>
    <row r="46" spans="1:11" x14ac:dyDescent="0.25">
      <c r="A46" s="6" t="s">
        <v>966</v>
      </c>
      <c r="B46" s="6" t="s">
        <v>1108</v>
      </c>
      <c r="C46" s="6" t="s">
        <v>51</v>
      </c>
      <c r="D46" s="6" t="s">
        <v>436</v>
      </c>
      <c r="E46" s="6" t="s">
        <v>253</v>
      </c>
      <c r="F46" s="6" t="str">
        <f t="shared" si="0"/>
        <v>Böblingen / Interdisziplinäres Brustzentrum Böblingen / FAB-Z027 G</v>
      </c>
      <c r="G46" s="8"/>
      <c r="K46" s="68" t="s">
        <v>1325</v>
      </c>
    </row>
    <row r="47" spans="1:11" x14ac:dyDescent="0.25">
      <c r="A47" s="6" t="s">
        <v>671</v>
      </c>
      <c r="B47" s="6" t="s">
        <v>961</v>
      </c>
      <c r="C47" s="6" t="s">
        <v>95</v>
      </c>
      <c r="D47" s="6" t="s">
        <v>962</v>
      </c>
      <c r="E47" s="6" t="s">
        <v>251</v>
      </c>
      <c r="F47" s="6" t="str">
        <f t="shared" si="0"/>
        <v>Bonn / Brustkrebszentrum im CIO Bonn / FAB-Z129 G</v>
      </c>
      <c r="G47" s="8"/>
      <c r="K47" s="68" t="s">
        <v>1409</v>
      </c>
    </row>
    <row r="48" spans="1:11" x14ac:dyDescent="0.25">
      <c r="A48" s="6" t="s">
        <v>765</v>
      </c>
      <c r="B48" s="6" t="s">
        <v>1109</v>
      </c>
      <c r="C48" s="6" t="s">
        <v>95</v>
      </c>
      <c r="D48" s="6" t="s">
        <v>1110</v>
      </c>
      <c r="E48" s="6" t="s">
        <v>251</v>
      </c>
      <c r="F48" s="6" t="str">
        <f t="shared" si="0"/>
        <v>Bonn / Brustkrebszentrum der GFO-Kliniken Bonn, St. Marien Hospital / FAB-Z174</v>
      </c>
      <c r="G48" s="8"/>
      <c r="K48" s="68" t="s">
        <v>1408</v>
      </c>
    </row>
    <row r="49" spans="1:11" x14ac:dyDescent="0.25">
      <c r="A49" s="6" t="s">
        <v>677</v>
      </c>
      <c r="B49" s="6" t="s">
        <v>1111</v>
      </c>
      <c r="C49" s="6" t="s">
        <v>33</v>
      </c>
      <c r="D49" s="6" t="s">
        <v>306</v>
      </c>
      <c r="E49" s="6" t="s">
        <v>259</v>
      </c>
      <c r="F49" s="6" t="str">
        <f t="shared" si="0"/>
        <v>Borna / Brustkrebszentrum Nordsachsen Borna/Schkeuditz / FAB-Z132-2</v>
      </c>
      <c r="G49" s="8"/>
      <c r="K49" s="68" t="s">
        <v>1393</v>
      </c>
    </row>
    <row r="50" spans="1:11" x14ac:dyDescent="0.25">
      <c r="A50" s="6" t="s">
        <v>761</v>
      </c>
      <c r="B50" s="6" t="s">
        <v>762</v>
      </c>
      <c r="C50" s="6" t="s">
        <v>46</v>
      </c>
      <c r="D50" s="6" t="s">
        <v>763</v>
      </c>
      <c r="E50" s="6" t="s">
        <v>251</v>
      </c>
      <c r="F50" s="6" t="str">
        <f t="shared" si="0"/>
        <v>Bottrop / Brustzentrum Marienhospital Bottrop / FAB-Z171 G</v>
      </c>
      <c r="G50" s="8"/>
      <c r="K50" s="68" t="s">
        <v>1371</v>
      </c>
    </row>
    <row r="51" spans="1:11" x14ac:dyDescent="0.25">
      <c r="A51" s="6" t="s">
        <v>983</v>
      </c>
      <c r="B51" s="6" t="s">
        <v>1029</v>
      </c>
      <c r="C51" s="6" t="s">
        <v>109</v>
      </c>
      <c r="D51" s="6" t="s">
        <v>1112</v>
      </c>
      <c r="E51" s="6" t="s">
        <v>289</v>
      </c>
      <c r="F51" s="6" t="str">
        <f t="shared" si="0"/>
        <v>Brandenburg an der Havel / Brandenburgisches Brustkrebszentrum  / FAB-Z148 G</v>
      </c>
      <c r="G51" s="8"/>
      <c r="K51" s="68" t="s">
        <v>1300</v>
      </c>
    </row>
    <row r="52" spans="1:11" x14ac:dyDescent="0.25">
      <c r="A52" s="6" t="s">
        <v>573</v>
      </c>
      <c r="B52" s="6" t="s">
        <v>574</v>
      </c>
      <c r="C52" s="6" t="s">
        <v>307</v>
      </c>
      <c r="D52" s="6" t="s">
        <v>308</v>
      </c>
      <c r="E52" s="6" t="s">
        <v>260</v>
      </c>
      <c r="F52" s="6" t="str">
        <f t="shared" si="0"/>
        <v>Braunschweig / Interdisziplinäres Brustzentrum Braunschweig / FAB-Z091 G</v>
      </c>
      <c r="G52" s="8"/>
      <c r="K52" s="68" t="s">
        <v>155</v>
      </c>
    </row>
    <row r="53" spans="1:11" x14ac:dyDescent="0.25">
      <c r="A53" s="6" t="s">
        <v>463</v>
      </c>
      <c r="B53" s="6" t="s">
        <v>464</v>
      </c>
      <c r="C53" s="6" t="s">
        <v>278</v>
      </c>
      <c r="D53" s="6" t="s">
        <v>309</v>
      </c>
      <c r="E53" s="6" t="s">
        <v>278</v>
      </c>
      <c r="F53" s="6" t="str">
        <f t="shared" si="0"/>
        <v>Bremen / Brustkrebszentrum im DIAKO Bremen / FAB-Z037</v>
      </c>
      <c r="G53" s="8"/>
      <c r="K53" s="68" t="s">
        <v>1390</v>
      </c>
    </row>
    <row r="54" spans="1:11" x14ac:dyDescent="0.25">
      <c r="A54" s="6" t="s">
        <v>497</v>
      </c>
      <c r="B54" s="6" t="s">
        <v>498</v>
      </c>
      <c r="C54" s="6" t="s">
        <v>278</v>
      </c>
      <c r="D54" s="6" t="s">
        <v>499</v>
      </c>
      <c r="E54" s="6" t="s">
        <v>278</v>
      </c>
      <c r="F54" s="6" t="str">
        <f t="shared" si="0"/>
        <v>Bremen / Brustzentrum St. Joseph-Stift Bremen / FAB-Z058</v>
      </c>
      <c r="G54" s="8"/>
      <c r="K54" s="68" t="s">
        <v>156</v>
      </c>
    </row>
    <row r="55" spans="1:11" x14ac:dyDescent="0.25">
      <c r="A55" s="6" t="s">
        <v>379</v>
      </c>
      <c r="B55" s="6" t="s">
        <v>380</v>
      </c>
      <c r="C55" s="6" t="s">
        <v>278</v>
      </c>
      <c r="D55" s="6" t="s">
        <v>381</v>
      </c>
      <c r="E55" s="6" t="s">
        <v>278</v>
      </c>
      <c r="F55" s="6" t="str">
        <f t="shared" si="0"/>
        <v>Bremen / Brustkrebszentrum Bremen-Mitte / FAB-Z005 G</v>
      </c>
      <c r="G55" s="8"/>
      <c r="K55" s="68" t="s">
        <v>1411</v>
      </c>
    </row>
    <row r="56" spans="1:11" x14ac:dyDescent="0.25">
      <c r="A56" s="6" t="s">
        <v>507</v>
      </c>
      <c r="B56" s="6" t="s">
        <v>508</v>
      </c>
      <c r="C56" s="6" t="s">
        <v>310</v>
      </c>
      <c r="D56" s="6" t="s">
        <v>509</v>
      </c>
      <c r="E56" s="6" t="s">
        <v>278</v>
      </c>
      <c r="F56" s="6" t="str">
        <f t="shared" si="0"/>
        <v>Bremerhaven / Brustzentrum Bremerhaven / FAB-Z061</v>
      </c>
      <c r="G56" s="9"/>
      <c r="K56" s="68" t="s">
        <v>1330</v>
      </c>
    </row>
    <row r="57" spans="1:11" x14ac:dyDescent="0.25">
      <c r="A57" s="6" t="s">
        <v>694</v>
      </c>
      <c r="B57" s="6" t="s">
        <v>691</v>
      </c>
      <c r="C57" s="6" t="s">
        <v>695</v>
      </c>
      <c r="D57" s="6" t="s">
        <v>696</v>
      </c>
      <c r="E57" s="6" t="s">
        <v>179</v>
      </c>
      <c r="F57" s="6" t="str">
        <f t="shared" si="0"/>
        <v>Brixen / Brustgesundheitszentrum Brixen - Meran Partner der Universitätsklinik Innsbruck / FAB-Z137-2</v>
      </c>
      <c r="G57" s="8"/>
      <c r="K57" s="68" t="s">
        <v>1331</v>
      </c>
    </row>
    <row r="58" spans="1:11" x14ac:dyDescent="0.25">
      <c r="A58" s="6" t="s">
        <v>539</v>
      </c>
      <c r="B58" s="6" t="s">
        <v>540</v>
      </c>
      <c r="C58" s="6" t="s">
        <v>104</v>
      </c>
      <c r="D58" s="6" t="s">
        <v>541</v>
      </c>
      <c r="E58" s="6" t="s">
        <v>253</v>
      </c>
      <c r="F58" s="6" t="str">
        <f t="shared" si="0"/>
        <v>Bruchsal / Bruchsaler Brustzentrum / FAB-Z074</v>
      </c>
      <c r="G58" s="8"/>
      <c r="K58" s="68" t="s">
        <v>1332</v>
      </c>
    </row>
    <row r="59" spans="1:11" x14ac:dyDescent="0.25">
      <c r="A59" s="6" t="s">
        <v>822</v>
      </c>
      <c r="B59" s="6" t="s">
        <v>823</v>
      </c>
      <c r="C59" s="6" t="s">
        <v>107</v>
      </c>
      <c r="D59" s="6" t="s">
        <v>292</v>
      </c>
      <c r="E59" s="10" t="s">
        <v>260</v>
      </c>
      <c r="F59" s="6" t="str">
        <f t="shared" si="0"/>
        <v>Buchholz in der Nordheide / Brustzentrum Buchholz-Winsen / FAB-Z205-1</v>
      </c>
      <c r="G59" s="8"/>
      <c r="K59" s="68" t="s">
        <v>1377</v>
      </c>
    </row>
    <row r="60" spans="1:11" x14ac:dyDescent="0.25">
      <c r="A60" s="6" t="s">
        <v>739</v>
      </c>
      <c r="B60" s="6" t="s">
        <v>738</v>
      </c>
      <c r="C60" s="6" t="s">
        <v>740</v>
      </c>
      <c r="D60" s="6" t="s">
        <v>741</v>
      </c>
      <c r="E60" s="6" t="s">
        <v>260</v>
      </c>
      <c r="F60" s="6" t="str">
        <f t="shared" si="0"/>
        <v>Buxtehude / Brustzentrum Stade-Buxtehude / FAB-Z159-2</v>
      </c>
      <c r="G60" s="8"/>
      <c r="K60" s="68" t="s">
        <v>1396</v>
      </c>
    </row>
    <row r="61" spans="1:11" x14ac:dyDescent="0.25">
      <c r="A61" s="6" t="s">
        <v>879</v>
      </c>
      <c r="B61" s="6" t="s">
        <v>880</v>
      </c>
      <c r="C61" s="6" t="s">
        <v>140</v>
      </c>
      <c r="D61" s="6" t="s">
        <v>881</v>
      </c>
      <c r="E61" s="6" t="s">
        <v>260</v>
      </c>
      <c r="F61" s="6" t="str">
        <f t="shared" si="0"/>
        <v>Celle / Brustzentrum Celle / FAB-Z235</v>
      </c>
      <c r="G61" s="8"/>
      <c r="K61" s="68" t="s">
        <v>157</v>
      </c>
    </row>
    <row r="62" spans="1:11" x14ac:dyDescent="0.25">
      <c r="A62" s="6" t="s">
        <v>445</v>
      </c>
      <c r="B62" s="6" t="s">
        <v>446</v>
      </c>
      <c r="C62" s="6" t="s">
        <v>23</v>
      </c>
      <c r="D62" s="6" t="s">
        <v>1030</v>
      </c>
      <c r="E62" s="6" t="s">
        <v>259</v>
      </c>
      <c r="F62" s="6" t="str">
        <f t="shared" si="0"/>
        <v>Chemnitz / Brustzentrum Chemnitz / FAB-Z030-1</v>
      </c>
      <c r="G62" s="8"/>
      <c r="K62" s="68" t="s">
        <v>1397</v>
      </c>
    </row>
    <row r="63" spans="1:11" x14ac:dyDescent="0.25">
      <c r="A63" s="6" t="s">
        <v>767</v>
      </c>
      <c r="B63" s="6" t="s">
        <v>768</v>
      </c>
      <c r="C63" s="6" t="s">
        <v>23</v>
      </c>
      <c r="D63" s="6" t="s">
        <v>769</v>
      </c>
      <c r="E63" s="6" t="s">
        <v>259</v>
      </c>
      <c r="F63" s="6" t="str">
        <f t="shared" si="0"/>
        <v>Chemnitz / Brustkrebszentrum DRK Krankenhaus Chemnitz-Rabenstein / FAB-Z177</v>
      </c>
      <c r="G63" s="8"/>
      <c r="K63" s="68" t="s">
        <v>1333</v>
      </c>
    </row>
    <row r="64" spans="1:11" x14ac:dyDescent="0.25">
      <c r="A64" s="6" t="s">
        <v>933</v>
      </c>
      <c r="B64" s="6" t="s">
        <v>934</v>
      </c>
      <c r="C64" s="6" t="s">
        <v>935</v>
      </c>
      <c r="D64" s="6" t="s">
        <v>936</v>
      </c>
      <c r="E64" s="6" t="s">
        <v>2</v>
      </c>
      <c r="F64" s="6" t="str">
        <f t="shared" si="0"/>
        <v>Chur / Brustkrebszentrum Kantonsspital Graubünden / FAB-Z263</v>
      </c>
      <c r="G64" s="9"/>
      <c r="K64" s="68" t="s">
        <v>1334</v>
      </c>
    </row>
    <row r="65" spans="1:11" x14ac:dyDescent="0.25">
      <c r="A65" s="6" t="s">
        <v>984</v>
      </c>
      <c r="B65" s="6" t="s">
        <v>728</v>
      </c>
      <c r="C65" s="11" t="s">
        <v>43</v>
      </c>
      <c r="D65" s="6" t="s">
        <v>1113</v>
      </c>
      <c r="E65" s="6" t="s">
        <v>256</v>
      </c>
      <c r="F65" s="6" t="str">
        <f t="shared" si="0"/>
        <v>Coburg / Brustzentrum Coburg / FAB-Z151 G</v>
      </c>
      <c r="G65" s="8"/>
      <c r="K65" s="68" t="s">
        <v>1376</v>
      </c>
    </row>
    <row r="66" spans="1:11" x14ac:dyDescent="0.25">
      <c r="A66" s="6" t="s">
        <v>995</v>
      </c>
      <c r="B66" s="6" t="s">
        <v>942</v>
      </c>
      <c r="C66" s="6" t="s">
        <v>123</v>
      </c>
      <c r="D66" s="6" t="s">
        <v>5</v>
      </c>
      <c r="E66" s="6" t="s">
        <v>289</v>
      </c>
      <c r="F66" s="6" t="str">
        <f t="shared" si="0"/>
        <v>Cottbus / Brustkrebszentrum im Carl-Thiem-Klinikum Cottbus / FAB-Z267 G</v>
      </c>
      <c r="G66" s="8"/>
      <c r="K66" s="68" t="s">
        <v>1384</v>
      </c>
    </row>
    <row r="67" spans="1:11" x14ac:dyDescent="0.25">
      <c r="A67" s="6" t="s">
        <v>586</v>
      </c>
      <c r="B67" s="6" t="s">
        <v>587</v>
      </c>
      <c r="C67" s="6" t="s">
        <v>59</v>
      </c>
      <c r="D67" s="6" t="s">
        <v>588</v>
      </c>
      <c r="E67" s="6" t="s">
        <v>256</v>
      </c>
      <c r="F67" s="6" t="str">
        <f t="shared" si="0"/>
        <v>Dachau / Brustzentrum Dachau / FAB-Z097</v>
      </c>
      <c r="G67" s="8"/>
      <c r="K67" s="68" t="s">
        <v>1301</v>
      </c>
    </row>
    <row r="68" spans="1:11" x14ac:dyDescent="0.25">
      <c r="A68" s="6" t="s">
        <v>866</v>
      </c>
      <c r="B68" s="6" t="s">
        <v>867</v>
      </c>
      <c r="C68" s="6" t="s">
        <v>88</v>
      </c>
      <c r="D68" s="6" t="s">
        <v>868</v>
      </c>
      <c r="E68" s="6" t="s">
        <v>258</v>
      </c>
      <c r="F68" s="6" t="str">
        <f t="shared" si="0"/>
        <v>Darmstadt / Südhessisches Brustzentrum Darmstadt / FAB-Z230 G</v>
      </c>
      <c r="G68" s="9"/>
      <c r="K68" s="68" t="s">
        <v>1303</v>
      </c>
    </row>
    <row r="69" spans="1:11" x14ac:dyDescent="0.25">
      <c r="A69" s="6" t="s">
        <v>1114</v>
      </c>
      <c r="B69" s="6" t="s">
        <v>1031</v>
      </c>
      <c r="C69" s="6" t="s">
        <v>61</v>
      </c>
      <c r="D69" s="6" t="s">
        <v>311</v>
      </c>
      <c r="E69" s="6" t="s">
        <v>256</v>
      </c>
      <c r="F69" s="6" t="str">
        <f t="shared" si="0"/>
        <v>Deggendorf / Brustkrebszentrum des DONAUISAR Klinikums Deggendorf / FAB-Z056 G</v>
      </c>
      <c r="G69" s="8"/>
      <c r="K69" s="68" t="s">
        <v>158</v>
      </c>
    </row>
    <row r="70" spans="1:11" x14ac:dyDescent="0.25">
      <c r="A70" s="6" t="s">
        <v>1032</v>
      </c>
      <c r="B70" s="6" t="s">
        <v>812</v>
      </c>
      <c r="C70" s="6" t="s">
        <v>96</v>
      </c>
      <c r="D70" s="6" t="s">
        <v>813</v>
      </c>
      <c r="E70" s="6" t="s">
        <v>256</v>
      </c>
      <c r="F70" s="6" t="str">
        <f t="shared" si="0"/>
        <v xml:space="preserve">Donauwörth / Brustzentrum Donauwörth / FAB-Z200 </v>
      </c>
      <c r="G70" s="8"/>
      <c r="K70" s="68" t="s">
        <v>1398</v>
      </c>
    </row>
    <row r="71" spans="1:11" x14ac:dyDescent="0.25">
      <c r="A71" s="6" t="s">
        <v>514</v>
      </c>
      <c r="B71" s="6" t="s">
        <v>1033</v>
      </c>
      <c r="C71" s="6" t="s">
        <v>122</v>
      </c>
      <c r="D71" s="6" t="s">
        <v>515</v>
      </c>
      <c r="E71" s="6" t="s">
        <v>259</v>
      </c>
      <c r="F71" s="6" t="str">
        <f t="shared" si="0"/>
        <v>Dresden / Regionales Brustzentrum Dresden am Nationalen Centrum für Tumorerkrankungen Dresden (NCT/UCC) / FAB-Z064-1 G</v>
      </c>
      <c r="G71" s="8"/>
      <c r="K71" s="68" t="s">
        <v>159</v>
      </c>
    </row>
    <row r="72" spans="1:11" x14ac:dyDescent="0.25">
      <c r="A72" s="6" t="s">
        <v>1115</v>
      </c>
      <c r="B72" s="6" t="s">
        <v>641</v>
      </c>
      <c r="C72" s="6" t="s">
        <v>122</v>
      </c>
      <c r="D72" s="6" t="s">
        <v>312</v>
      </c>
      <c r="E72" s="6" t="s">
        <v>259</v>
      </c>
      <c r="F72" s="6" t="str">
        <f t="shared" ref="F72:F135" si="1">CONCATENATE(C72," / ",B72," / ",A72)</f>
        <v>Dresden / Brustzentrum Dresden / FAB-Z116-1 G</v>
      </c>
      <c r="G72" s="8"/>
      <c r="K72" s="68" t="s">
        <v>1394</v>
      </c>
    </row>
    <row r="73" spans="1:11" x14ac:dyDescent="0.25">
      <c r="A73" s="6" t="s">
        <v>516</v>
      </c>
      <c r="B73" s="6" t="s">
        <v>1033</v>
      </c>
      <c r="C73" s="6" t="s">
        <v>122</v>
      </c>
      <c r="D73" s="6" t="s">
        <v>4</v>
      </c>
      <c r="E73" s="6" t="s">
        <v>259</v>
      </c>
      <c r="F73" s="6" t="str">
        <f t="shared" si="1"/>
        <v>Dresden / Regionales Brustzentrum Dresden am Nationalen Centrum für Tumorerkrankungen Dresden (NCT/UCC) / FAB-Z064-2</v>
      </c>
      <c r="G73" s="8"/>
      <c r="K73" s="68" t="s">
        <v>160</v>
      </c>
    </row>
    <row r="74" spans="1:11" x14ac:dyDescent="0.25">
      <c r="A74" s="6" t="s">
        <v>517</v>
      </c>
      <c r="B74" s="6" t="s">
        <v>1033</v>
      </c>
      <c r="C74" s="6" t="s">
        <v>122</v>
      </c>
      <c r="D74" s="6" t="s">
        <v>518</v>
      </c>
      <c r="E74" s="6" t="s">
        <v>259</v>
      </c>
      <c r="F74" s="6" t="str">
        <f t="shared" si="1"/>
        <v>Dresden / Regionales Brustzentrum Dresden am Nationalen Centrum für Tumorerkrankungen Dresden (NCT/UCC) / FAB-Z064-3</v>
      </c>
      <c r="G74" s="8"/>
      <c r="K74" s="68" t="s">
        <v>1395</v>
      </c>
    </row>
    <row r="75" spans="1:11" x14ac:dyDescent="0.25">
      <c r="A75" s="6" t="s">
        <v>642</v>
      </c>
      <c r="B75" s="6" t="s">
        <v>641</v>
      </c>
      <c r="C75" s="6" t="s">
        <v>122</v>
      </c>
      <c r="D75" s="6" t="s">
        <v>643</v>
      </c>
      <c r="E75" s="6" t="s">
        <v>259</v>
      </c>
      <c r="F75" s="6" t="str">
        <f t="shared" si="1"/>
        <v>Dresden / Brustzentrum Dresden / FAB-Z116-2</v>
      </c>
      <c r="G75" s="8"/>
      <c r="K75" s="68" t="s">
        <v>161</v>
      </c>
    </row>
    <row r="76" spans="1:11" x14ac:dyDescent="0.25">
      <c r="A76" s="6" t="s">
        <v>1116</v>
      </c>
      <c r="B76" s="6" t="s">
        <v>1117</v>
      </c>
      <c r="C76" s="6" t="s">
        <v>1118</v>
      </c>
      <c r="D76" s="6" t="s">
        <v>1119</v>
      </c>
      <c r="E76" s="6" t="s">
        <v>251</v>
      </c>
      <c r="F76" s="6" t="str">
        <f t="shared" si="1"/>
        <v>Düren / Brustkrebszentrum Krankenhaus Düren / FAB-Z287</v>
      </c>
      <c r="G76" s="8"/>
      <c r="K76" s="68" t="s">
        <v>1304</v>
      </c>
    </row>
    <row r="77" spans="1:11" x14ac:dyDescent="0.25">
      <c r="A77" s="6" t="s">
        <v>754</v>
      </c>
      <c r="B77" s="6" t="s">
        <v>755</v>
      </c>
      <c r="C77" s="6" t="s">
        <v>71</v>
      </c>
      <c r="D77" s="6" t="s">
        <v>988</v>
      </c>
      <c r="E77" s="6" t="s">
        <v>251</v>
      </c>
      <c r="F77" s="6" t="str">
        <f t="shared" si="1"/>
        <v>Düsseldorf / Interdisziplinäres Brustzentrum Düsseldorf / FAB-Z167 G</v>
      </c>
      <c r="G77" s="8"/>
      <c r="K77" s="68" t="s">
        <v>1276</v>
      </c>
    </row>
    <row r="78" spans="1:11" x14ac:dyDescent="0.25">
      <c r="A78" s="6" t="s">
        <v>916</v>
      </c>
      <c r="B78" s="6" t="s">
        <v>917</v>
      </c>
      <c r="C78" s="6" t="s">
        <v>71</v>
      </c>
      <c r="D78" s="6" t="s">
        <v>313</v>
      </c>
      <c r="E78" s="6" t="s">
        <v>251</v>
      </c>
      <c r="F78" s="6" t="str">
        <f t="shared" si="1"/>
        <v>Düsseldorf / Brustkrebszentrum am Marien Hospital Düsseldorf / FAB-Z252</v>
      </c>
      <c r="G78" s="8"/>
      <c r="K78" s="68" t="s">
        <v>1305</v>
      </c>
    </row>
    <row r="79" spans="1:11" x14ac:dyDescent="0.25">
      <c r="A79" s="6" t="s">
        <v>1034</v>
      </c>
      <c r="B79" s="6" t="s">
        <v>1035</v>
      </c>
      <c r="C79" s="6" t="s">
        <v>71</v>
      </c>
      <c r="D79" s="6" t="s">
        <v>1036</v>
      </c>
      <c r="E79" s="6" t="s">
        <v>251</v>
      </c>
      <c r="F79" s="6" t="str">
        <f t="shared" si="1"/>
        <v>Düsseldorf / Brustkrebszentrum am Evangelischen Krankenhaus Düsseldorf / FAB-Z284</v>
      </c>
      <c r="G79" s="8"/>
      <c r="K79" s="68" t="s">
        <v>1399</v>
      </c>
    </row>
    <row r="80" spans="1:11" x14ac:dyDescent="0.25">
      <c r="A80" s="6" t="s">
        <v>1037</v>
      </c>
      <c r="B80" s="6" t="s">
        <v>1038</v>
      </c>
      <c r="C80" s="6" t="s">
        <v>559</v>
      </c>
      <c r="D80" s="6" t="s">
        <v>560</v>
      </c>
      <c r="E80" s="6" t="s">
        <v>259</v>
      </c>
      <c r="F80" s="6" t="str">
        <f t="shared" si="1"/>
        <v>Ebersbach-Neugersdorf / Brustkrebszentrum Ostsachsen - Ebersbach / FAB-Z086</v>
      </c>
      <c r="G80" s="8"/>
      <c r="K80" s="68" t="s">
        <v>1306</v>
      </c>
    </row>
    <row r="81" spans="1:11" x14ac:dyDescent="0.25">
      <c r="A81" s="6" t="s">
        <v>410</v>
      </c>
      <c r="B81" s="6" t="s">
        <v>409</v>
      </c>
      <c r="C81" s="6" t="s">
        <v>411</v>
      </c>
      <c r="D81" s="6" t="s">
        <v>412</v>
      </c>
      <c r="E81" s="6" t="s">
        <v>256</v>
      </c>
      <c r="F81" s="6" t="str">
        <f t="shared" si="1"/>
        <v>Ebersberg / Kooperatives Brustzentrum Südostbayern / FAB-Z015-2</v>
      </c>
      <c r="G81" s="8"/>
      <c r="K81" s="68" t="s">
        <v>1307</v>
      </c>
    </row>
    <row r="82" spans="1:11" x14ac:dyDescent="0.25">
      <c r="A82" s="6" t="s">
        <v>1120</v>
      </c>
      <c r="B82" s="6" t="s">
        <v>450</v>
      </c>
      <c r="C82" s="6" t="s">
        <v>451</v>
      </c>
      <c r="D82" s="6" t="s">
        <v>452</v>
      </c>
      <c r="E82" s="6" t="s">
        <v>256</v>
      </c>
      <c r="F82" s="6" t="str">
        <f t="shared" si="1"/>
        <v xml:space="preserve">Eggenfelden / Brustzentrum Eggenfelden / FAB-Z032 </v>
      </c>
      <c r="G82" s="8"/>
      <c r="K82" s="68" t="s">
        <v>1308</v>
      </c>
    </row>
    <row r="83" spans="1:11" x14ac:dyDescent="0.25">
      <c r="A83" s="6" t="s">
        <v>663</v>
      </c>
      <c r="B83" s="6" t="s">
        <v>662</v>
      </c>
      <c r="C83" s="6" t="s">
        <v>664</v>
      </c>
      <c r="D83" s="6" t="s">
        <v>1039</v>
      </c>
      <c r="E83" s="6" t="s">
        <v>253</v>
      </c>
      <c r="F83" s="6" t="str">
        <f t="shared" si="1"/>
        <v>Ehingen (Donau) / Brustzentrum Donau-Riß / FAB-Z126-2</v>
      </c>
      <c r="G83" s="8"/>
      <c r="K83" s="68" t="s">
        <v>1309</v>
      </c>
    </row>
    <row r="84" spans="1:11" x14ac:dyDescent="0.25">
      <c r="A84" s="6" t="s">
        <v>440</v>
      </c>
      <c r="B84" s="6" t="s">
        <v>438</v>
      </c>
      <c r="C84" s="6" t="s">
        <v>441</v>
      </c>
      <c r="D84" s="6" t="s">
        <v>442</v>
      </c>
      <c r="E84" s="6" t="s">
        <v>253</v>
      </c>
      <c r="F84" s="6" t="str">
        <f t="shared" si="1"/>
        <v>Emmendingen / Brustzentrum Südbaden / FAB-Z028-2</v>
      </c>
      <c r="G84" s="8"/>
      <c r="K84" s="68" t="s">
        <v>162</v>
      </c>
    </row>
    <row r="85" spans="1:11" x14ac:dyDescent="0.25">
      <c r="A85" s="6" t="s">
        <v>543</v>
      </c>
      <c r="B85" s="6" t="s">
        <v>1040</v>
      </c>
      <c r="C85" s="6" t="s">
        <v>1041</v>
      </c>
      <c r="D85" s="6" t="s">
        <v>1042</v>
      </c>
      <c r="E85" s="6" t="s">
        <v>270</v>
      </c>
      <c r="F85" s="6" t="str">
        <f t="shared" si="1"/>
        <v>Erfurt / Helios Brustzentrum Erfurt / FAB-Z077 G</v>
      </c>
      <c r="G85" s="8"/>
      <c r="K85" s="68" t="s">
        <v>1401</v>
      </c>
    </row>
    <row r="86" spans="1:11" x14ac:dyDescent="0.25">
      <c r="A86" s="6" t="s">
        <v>480</v>
      </c>
      <c r="B86" s="6" t="s">
        <v>481</v>
      </c>
      <c r="C86" s="6" t="s">
        <v>118</v>
      </c>
      <c r="D86" s="6" t="s">
        <v>0</v>
      </c>
      <c r="E86" s="6" t="s">
        <v>256</v>
      </c>
      <c r="F86" s="6" t="str">
        <f t="shared" si="1"/>
        <v>Erlangen / Universitäts-Brustzentrum Franken / FAB-Z048 G</v>
      </c>
      <c r="G86" s="8"/>
      <c r="K86" s="68" t="s">
        <v>1402</v>
      </c>
    </row>
    <row r="87" spans="1:11" x14ac:dyDescent="0.25">
      <c r="A87" s="6" t="s">
        <v>402</v>
      </c>
      <c r="B87" s="6" t="s">
        <v>403</v>
      </c>
      <c r="C87" s="6" t="s">
        <v>404</v>
      </c>
      <c r="D87" s="6" t="s">
        <v>405</v>
      </c>
      <c r="E87" s="6" t="s">
        <v>251</v>
      </c>
      <c r="F87" s="6" t="str">
        <f t="shared" si="1"/>
        <v>Eschweiler / Euregio-Brust-Zentrum St.-Antonius-Hospital / FAB-Z013</v>
      </c>
      <c r="G87" s="8"/>
      <c r="K87" s="68" t="s">
        <v>1400</v>
      </c>
    </row>
    <row r="88" spans="1:11" x14ac:dyDescent="0.25">
      <c r="A88" s="6" t="s">
        <v>909</v>
      </c>
      <c r="B88" s="6" t="s">
        <v>910</v>
      </c>
      <c r="C88" s="6" t="s">
        <v>27</v>
      </c>
      <c r="D88" s="6" t="s">
        <v>1043</v>
      </c>
      <c r="E88" s="6" t="s">
        <v>251</v>
      </c>
      <c r="F88" s="6" t="str">
        <f t="shared" si="1"/>
        <v>Essen / Interdisziplinäres Brustkrebszentrum Kliniken Essen-Mitte / FAB-Z248 G</v>
      </c>
      <c r="G88" s="8"/>
      <c r="K88" s="68" t="s">
        <v>1310</v>
      </c>
    </row>
    <row r="89" spans="1:11" x14ac:dyDescent="0.25">
      <c r="A89" s="6" t="s">
        <v>876</v>
      </c>
      <c r="B89" s="6" t="s">
        <v>877</v>
      </c>
      <c r="C89" s="6" t="s">
        <v>27</v>
      </c>
      <c r="D89" s="6" t="s">
        <v>878</v>
      </c>
      <c r="E89" s="6" t="s">
        <v>251</v>
      </c>
      <c r="F89" s="6" t="str">
        <f t="shared" si="1"/>
        <v>Essen / Brustkrebszentrum am Westdeutschen Tumorzentrum - Universitätsmedizin Essen / FAB-Z234 G</v>
      </c>
      <c r="G89" s="9"/>
      <c r="K89" s="68" t="s">
        <v>163</v>
      </c>
    </row>
    <row r="90" spans="1:11" x14ac:dyDescent="0.25">
      <c r="A90" s="6" t="s">
        <v>485</v>
      </c>
      <c r="B90" s="6" t="s">
        <v>1044</v>
      </c>
      <c r="C90" s="6" t="s">
        <v>75</v>
      </c>
      <c r="D90" s="6" t="s">
        <v>314</v>
      </c>
      <c r="E90" s="6" t="s">
        <v>253</v>
      </c>
      <c r="F90" s="6" t="str">
        <f t="shared" si="1"/>
        <v>Esslingen am Neckar / Brustkrebszentrum Esslingen (BZE) / FAB-Z050 G</v>
      </c>
      <c r="G90" s="8"/>
      <c r="K90" s="68" t="s">
        <v>1403</v>
      </c>
    </row>
    <row r="91" spans="1:11" x14ac:dyDescent="0.25">
      <c r="A91" s="6" t="s">
        <v>831</v>
      </c>
      <c r="B91" s="6" t="s">
        <v>832</v>
      </c>
      <c r="C91" s="6" t="s">
        <v>833</v>
      </c>
      <c r="D91" s="6" t="s">
        <v>1121</v>
      </c>
      <c r="E91" s="6" t="s">
        <v>288</v>
      </c>
      <c r="F91" s="6" t="str">
        <f t="shared" si="1"/>
        <v>Eutin / Brustzentrum Ostholstein - Standort Eutin / FAB-Z210</v>
      </c>
      <c r="G91" s="8"/>
      <c r="K91" s="68" t="s">
        <v>1311</v>
      </c>
    </row>
    <row r="92" spans="1:11" x14ac:dyDescent="0.25">
      <c r="A92" s="6" t="s">
        <v>834</v>
      </c>
      <c r="B92" s="6" t="s">
        <v>835</v>
      </c>
      <c r="C92" s="6" t="s">
        <v>141</v>
      </c>
      <c r="D92" s="6" t="s">
        <v>1122</v>
      </c>
      <c r="E92" s="6" t="s">
        <v>288</v>
      </c>
      <c r="F92" s="6" t="str">
        <f t="shared" si="1"/>
        <v>Flensburg / Brustzentrum DIAKO Flensburg / FAB-Z211 G</v>
      </c>
      <c r="G92" s="8"/>
      <c r="K92" s="68" t="s">
        <v>1302</v>
      </c>
    </row>
    <row r="93" spans="1:11" x14ac:dyDescent="0.25">
      <c r="A93" s="6" t="s">
        <v>524</v>
      </c>
      <c r="B93" s="6" t="s">
        <v>525</v>
      </c>
      <c r="C93" s="6" t="s">
        <v>40</v>
      </c>
      <c r="D93" s="6" t="s">
        <v>526</v>
      </c>
      <c r="E93" s="6" t="s">
        <v>258</v>
      </c>
      <c r="F93" s="6" t="str">
        <f t="shared" si="1"/>
        <v>Frankfurt am Main / Brustzentrum Frankfurter Diakonie-Kliniken / FAB-Z067 G</v>
      </c>
      <c r="G93" s="8"/>
      <c r="K93" s="68" t="s">
        <v>164</v>
      </c>
    </row>
    <row r="94" spans="1:11" x14ac:dyDescent="0.25">
      <c r="A94" s="6" t="s">
        <v>749</v>
      </c>
      <c r="B94" s="6" t="s">
        <v>750</v>
      </c>
      <c r="C94" s="6" t="s">
        <v>40</v>
      </c>
      <c r="D94" s="6" t="s">
        <v>1123</v>
      </c>
      <c r="E94" s="10" t="s">
        <v>258</v>
      </c>
      <c r="F94" s="6" t="str">
        <f t="shared" si="1"/>
        <v>Frankfurt am Main / Brustzentrum Universitäts-Frauenklinik Frankfurt / FAB-Z164 G</v>
      </c>
      <c r="G94" s="8"/>
      <c r="K94" s="68" t="s">
        <v>165</v>
      </c>
    </row>
    <row r="95" spans="1:11" x14ac:dyDescent="0.25">
      <c r="A95" s="6" t="s">
        <v>884</v>
      </c>
      <c r="B95" s="6" t="s">
        <v>885</v>
      </c>
      <c r="C95" s="6" t="s">
        <v>40</v>
      </c>
      <c r="D95" s="6" t="s">
        <v>11</v>
      </c>
      <c r="E95" s="6" t="s">
        <v>258</v>
      </c>
      <c r="F95" s="6" t="str">
        <f t="shared" si="1"/>
        <v>Frankfurt am Main / Brustkrebszentrum Frankfurt - Höchst / FAB-Z237 G</v>
      </c>
      <c r="G95" s="8"/>
      <c r="K95" s="68" t="s">
        <v>166</v>
      </c>
    </row>
    <row r="96" spans="1:11" x14ac:dyDescent="0.25">
      <c r="A96" s="6" t="s">
        <v>1124</v>
      </c>
      <c r="B96" s="6" t="s">
        <v>1125</v>
      </c>
      <c r="C96" s="6" t="s">
        <v>1126</v>
      </c>
      <c r="D96" s="6" t="s">
        <v>1127</v>
      </c>
      <c r="E96" t="s">
        <v>2</v>
      </c>
      <c r="F96" s="6" t="str">
        <f t="shared" si="1"/>
        <v>Frauenfeld / Brustkrebszentrum Thurgau am Kantonsspital Frauenfeld / FAB-Z289</v>
      </c>
      <c r="G96" s="8"/>
      <c r="K96" s="68" t="s">
        <v>1312</v>
      </c>
    </row>
    <row r="97" spans="1:11" x14ac:dyDescent="0.25">
      <c r="A97" s="6" t="s">
        <v>1128</v>
      </c>
      <c r="B97" s="6" t="s">
        <v>1129</v>
      </c>
      <c r="C97" s="6" t="s">
        <v>55</v>
      </c>
      <c r="D97" s="6" t="s">
        <v>275</v>
      </c>
      <c r="E97" s="6" t="s">
        <v>253</v>
      </c>
      <c r="F97" s="6" t="str">
        <f t="shared" si="1"/>
        <v>Freiburg im Breisgau / Brustzentrum des Tumorzentrums Freiburg - CCCF Freiburg / FAB-Z004 G</v>
      </c>
      <c r="G97" s="8"/>
      <c r="K97" s="68" t="s">
        <v>1313</v>
      </c>
    </row>
    <row r="98" spans="1:11" x14ac:dyDescent="0.25">
      <c r="A98" s="6" t="s">
        <v>437</v>
      </c>
      <c r="B98" s="6" t="s">
        <v>438</v>
      </c>
      <c r="C98" s="6" t="s">
        <v>55</v>
      </c>
      <c r="D98" s="6" t="s">
        <v>439</v>
      </c>
      <c r="E98" s="6" t="s">
        <v>253</v>
      </c>
      <c r="F98" s="6" t="str">
        <f t="shared" si="1"/>
        <v>Freiburg im Breisgau / Brustzentrum Südbaden / FAB-Z028-1</v>
      </c>
      <c r="G98" s="8"/>
      <c r="K98" s="68" t="s">
        <v>167</v>
      </c>
    </row>
    <row r="99" spans="1:11" x14ac:dyDescent="0.25">
      <c r="A99" s="6" t="s">
        <v>387</v>
      </c>
      <c r="B99" s="6" t="s">
        <v>386</v>
      </c>
      <c r="C99" s="6" t="s">
        <v>388</v>
      </c>
      <c r="D99" s="6" t="s">
        <v>389</v>
      </c>
      <c r="E99" s="6" t="s">
        <v>253</v>
      </c>
      <c r="F99" s="6" t="str">
        <f t="shared" si="1"/>
        <v>Freudenstadt / Universitäts-Brustzentrum Tübingen / FAB-Z007-3</v>
      </c>
      <c r="G99" s="8"/>
      <c r="K99" s="68" t="s">
        <v>168</v>
      </c>
    </row>
    <row r="100" spans="1:11" x14ac:dyDescent="0.25">
      <c r="A100" s="6" t="s">
        <v>685</v>
      </c>
      <c r="B100" s="6" t="s">
        <v>682</v>
      </c>
      <c r="C100" s="6" t="s">
        <v>315</v>
      </c>
      <c r="D100" s="6" t="s">
        <v>316</v>
      </c>
      <c r="E100" s="6" t="s">
        <v>253</v>
      </c>
      <c r="F100" s="6" t="str">
        <f t="shared" si="1"/>
        <v>Friedrichshafen / Brustzentrum Bodensee / FAB-Z134-2</v>
      </c>
      <c r="G100" s="8"/>
      <c r="K100" s="68" t="s">
        <v>169</v>
      </c>
    </row>
    <row r="101" spans="1:11" x14ac:dyDescent="0.25">
      <c r="A101" s="6" t="s">
        <v>987</v>
      </c>
      <c r="B101" s="6" t="s">
        <v>1045</v>
      </c>
      <c r="C101" s="6" t="s">
        <v>19</v>
      </c>
      <c r="D101" s="6" t="s">
        <v>257</v>
      </c>
      <c r="E101" s="6" t="s">
        <v>258</v>
      </c>
      <c r="F101" s="6" t="str">
        <f t="shared" si="1"/>
        <v>Fulda / Brustzentrum am Klinikum Fulda / FAB-Z158 G</v>
      </c>
      <c r="G101" s="8"/>
      <c r="K101" s="68" t="s">
        <v>170</v>
      </c>
    </row>
    <row r="102" spans="1:11" x14ac:dyDescent="0.25">
      <c r="A102" s="6" t="s">
        <v>471</v>
      </c>
      <c r="B102" s="6" t="s">
        <v>472</v>
      </c>
      <c r="C102" s="6" t="s">
        <v>124</v>
      </c>
      <c r="D102" s="6" t="s">
        <v>7</v>
      </c>
      <c r="E102" s="6" t="s">
        <v>256</v>
      </c>
      <c r="F102" s="6" t="str">
        <f t="shared" si="1"/>
        <v>Fürth / Brustzentrum Klinikum Fürth / FAB-Z043 G</v>
      </c>
      <c r="G102" s="8"/>
      <c r="K102" s="68" t="s">
        <v>171</v>
      </c>
    </row>
    <row r="103" spans="1:11" x14ac:dyDescent="0.25">
      <c r="A103" s="6" t="s">
        <v>1046</v>
      </c>
      <c r="B103" s="6" t="s">
        <v>1047</v>
      </c>
      <c r="C103" s="6" t="s">
        <v>1048</v>
      </c>
      <c r="D103" s="6" t="s">
        <v>1049</v>
      </c>
      <c r="E103" s="6" t="s">
        <v>256</v>
      </c>
      <c r="F103" s="6" t="str">
        <f t="shared" si="1"/>
        <v>Garmisch-Partenkirchen / Brustkrebszentrum Klinikum Garmisch-Partenkirchen / FAB-Z285</v>
      </c>
      <c r="G103" s="8"/>
      <c r="K103" s="68" t="s">
        <v>172</v>
      </c>
    </row>
    <row r="104" spans="1:11" x14ac:dyDescent="0.25">
      <c r="A104" s="6" t="s">
        <v>400</v>
      </c>
      <c r="B104" s="6" t="s">
        <v>399</v>
      </c>
      <c r="C104" s="6" t="s">
        <v>126</v>
      </c>
      <c r="D104" s="6" t="s">
        <v>401</v>
      </c>
      <c r="E104" s="6" t="s">
        <v>260</v>
      </c>
      <c r="F104" s="6" t="str">
        <f t="shared" si="1"/>
        <v>Gehrden / Kooperatives Brustzentrum Klinikum Region Hannover / FAB-Z012-2</v>
      </c>
      <c r="G104" s="8"/>
      <c r="K104" s="68" t="s">
        <v>173</v>
      </c>
    </row>
    <row r="105" spans="1:11" x14ac:dyDescent="0.25">
      <c r="A105" s="6" t="s">
        <v>911</v>
      </c>
      <c r="B105" s="6" t="s">
        <v>912</v>
      </c>
      <c r="C105" s="6" t="s">
        <v>81</v>
      </c>
      <c r="D105" s="6" t="s">
        <v>913</v>
      </c>
      <c r="E105" s="6" t="s">
        <v>258</v>
      </c>
      <c r="F105" s="6" t="str">
        <f t="shared" si="1"/>
        <v>Gelnhausen / Brustzentrum Gelnhausen / FAB-Z249</v>
      </c>
      <c r="G105" s="8"/>
      <c r="K105" s="68" t="s">
        <v>174</v>
      </c>
    </row>
    <row r="106" spans="1:11" x14ac:dyDescent="0.25">
      <c r="A106" s="6" t="s">
        <v>742</v>
      </c>
      <c r="B106" s="6" t="s">
        <v>743</v>
      </c>
      <c r="C106" s="6" t="s">
        <v>119</v>
      </c>
      <c r="D106" s="6" t="s">
        <v>1</v>
      </c>
      <c r="E106" s="6" t="s">
        <v>260</v>
      </c>
      <c r="F106" s="6" t="str">
        <f t="shared" si="1"/>
        <v>Georgsmarienhütte / Brustzentrum Osnabrück / FAB-Z160</v>
      </c>
      <c r="G106" s="8"/>
      <c r="K106" s="68" t="s">
        <v>175</v>
      </c>
    </row>
    <row r="107" spans="1:11" x14ac:dyDescent="0.25">
      <c r="A107" s="6" t="s">
        <v>1130</v>
      </c>
      <c r="B107" s="6" t="s">
        <v>615</v>
      </c>
      <c r="C107" s="6" t="s">
        <v>147</v>
      </c>
      <c r="D107" s="6" t="s">
        <v>317</v>
      </c>
      <c r="E107" s="6" t="s">
        <v>270</v>
      </c>
      <c r="F107" s="6" t="str">
        <f t="shared" si="1"/>
        <v>Gera / Brustzentrum Ostthüringen / FAB-Z107 G</v>
      </c>
      <c r="G107" s="8"/>
      <c r="K107" s="68" t="s">
        <v>1405</v>
      </c>
    </row>
    <row r="108" spans="1:11" x14ac:dyDescent="0.25">
      <c r="A108" s="6" t="s">
        <v>477</v>
      </c>
      <c r="B108" s="6" t="s">
        <v>478</v>
      </c>
      <c r="C108" s="6" t="s">
        <v>65</v>
      </c>
      <c r="D108" s="6" t="s">
        <v>479</v>
      </c>
      <c r="E108" s="6" t="s">
        <v>260</v>
      </c>
      <c r="F108" s="6" t="str">
        <f t="shared" si="1"/>
        <v>Gifhorn / Helios Brustzentrum Gifhorn / FAB-Z047</v>
      </c>
      <c r="G108" s="8"/>
      <c r="K108" s="68" t="s">
        <v>176</v>
      </c>
    </row>
    <row r="109" spans="1:11" x14ac:dyDescent="0.25">
      <c r="A109" s="6" t="s">
        <v>422</v>
      </c>
      <c r="B109" s="6" t="s">
        <v>423</v>
      </c>
      <c r="C109" s="6" t="s">
        <v>105</v>
      </c>
      <c r="D109" s="6" t="s">
        <v>318</v>
      </c>
      <c r="E109" s="6" t="s">
        <v>253</v>
      </c>
      <c r="F109" s="6" t="str">
        <f t="shared" si="1"/>
        <v>Göppingen / Interdisziplinäres Brustzentrum der ALB FILS KLINIKEN / FAB-Z021 G</v>
      </c>
      <c r="G109" s="8"/>
      <c r="K109" s="68" t="s">
        <v>1406</v>
      </c>
    </row>
    <row r="110" spans="1:11" x14ac:dyDescent="0.25">
      <c r="A110" s="6" t="s">
        <v>457</v>
      </c>
      <c r="B110" s="6" t="s">
        <v>458</v>
      </c>
      <c r="C110" s="6" t="s">
        <v>459</v>
      </c>
      <c r="D110" s="6" t="s">
        <v>460</v>
      </c>
      <c r="E110" s="6" t="s">
        <v>259</v>
      </c>
      <c r="F110" s="6" t="str">
        <f t="shared" si="1"/>
        <v>Görlitz / Mammazentrum Ostsachsen / FAB-Z035</v>
      </c>
      <c r="G110" s="8"/>
      <c r="K110" s="68" t="s">
        <v>1374</v>
      </c>
    </row>
    <row r="111" spans="1:11" x14ac:dyDescent="0.25">
      <c r="A111" s="6" t="s">
        <v>579</v>
      </c>
      <c r="B111" s="6" t="s">
        <v>580</v>
      </c>
      <c r="C111" s="6" t="s">
        <v>581</v>
      </c>
      <c r="D111" s="6" t="s">
        <v>582</v>
      </c>
      <c r="E111" s="6" t="s">
        <v>260</v>
      </c>
      <c r="F111" s="6" t="str">
        <f t="shared" si="1"/>
        <v>Goslar / Brustzentrum Asklepios Harzkliniken Goslar / FAB-Z094</v>
      </c>
      <c r="G111" s="8"/>
      <c r="K111" s="68" t="s">
        <v>1318</v>
      </c>
    </row>
    <row r="112" spans="1:11" x14ac:dyDescent="0.25">
      <c r="A112" s="6" t="s">
        <v>770</v>
      </c>
      <c r="B112" s="6" t="s">
        <v>771</v>
      </c>
      <c r="C112" s="6" t="s">
        <v>319</v>
      </c>
      <c r="D112" s="6" t="s">
        <v>772</v>
      </c>
      <c r="E112" s="6" t="s">
        <v>260</v>
      </c>
      <c r="F112" s="6" t="str">
        <f t="shared" si="1"/>
        <v>Göttingen / Brustkrebszentrum der Universitätsmedizin Göttingen / FAB-Z178 G</v>
      </c>
      <c r="G112" s="8"/>
      <c r="K112" s="68" t="s">
        <v>1314</v>
      </c>
    </row>
    <row r="113" spans="1:11" x14ac:dyDescent="0.25">
      <c r="A113" s="6" t="s">
        <v>500</v>
      </c>
      <c r="B113" s="6" t="s">
        <v>501</v>
      </c>
      <c r="C113" s="6" t="s">
        <v>85</v>
      </c>
      <c r="D113" s="6" t="s">
        <v>284</v>
      </c>
      <c r="E113" s="6" t="s">
        <v>285</v>
      </c>
      <c r="F113" s="6" t="str">
        <f t="shared" si="1"/>
        <v>Greifswald / Interdisziplinäres Brustzentrum der Universitätsmedizin Greifswald / FAB-Z059 G</v>
      </c>
      <c r="G113" s="8"/>
      <c r="K113" s="68" t="s">
        <v>1315</v>
      </c>
    </row>
    <row r="114" spans="1:11" x14ac:dyDescent="0.25">
      <c r="A114" s="6" t="s">
        <v>415</v>
      </c>
      <c r="B114" s="6" t="s">
        <v>416</v>
      </c>
      <c r="C114" s="6" t="s">
        <v>30</v>
      </c>
      <c r="D114" s="6" t="s">
        <v>417</v>
      </c>
      <c r="E114" s="6" t="s">
        <v>267</v>
      </c>
      <c r="F114" s="6" t="str">
        <f t="shared" si="1"/>
        <v>Halle (Saale) / Brustzentrum Halle des Universitätsklinikums Halle (Saale) / FAB-Z017 G</v>
      </c>
      <c r="G114" s="8"/>
      <c r="K114" s="68" t="s">
        <v>177</v>
      </c>
    </row>
    <row r="115" spans="1:11" x14ac:dyDescent="0.25">
      <c r="A115" s="6" t="s">
        <v>972</v>
      </c>
      <c r="B115" s="6" t="s">
        <v>513</v>
      </c>
      <c r="C115" s="6" t="s">
        <v>30</v>
      </c>
      <c r="D115" s="6" t="s">
        <v>320</v>
      </c>
      <c r="E115" s="6" t="s">
        <v>267</v>
      </c>
      <c r="F115" s="6" t="str">
        <f t="shared" si="1"/>
        <v>Halle (Saale) / Brustzentrum Halle / FAB-Z063 G</v>
      </c>
      <c r="G115" s="8"/>
      <c r="K115" s="68" t="s">
        <v>1316</v>
      </c>
    </row>
    <row r="116" spans="1:11" x14ac:dyDescent="0.25">
      <c r="A116" s="6" t="s">
        <v>427</v>
      </c>
      <c r="B116" s="6" t="s">
        <v>428</v>
      </c>
      <c r="C116" s="6" t="s">
        <v>271</v>
      </c>
      <c r="D116" s="6" t="s">
        <v>429</v>
      </c>
      <c r="E116" s="6" t="s">
        <v>271</v>
      </c>
      <c r="F116" s="6" t="str">
        <f t="shared" si="1"/>
        <v>Hamburg / Brustzentrum am Universitätsklinikum Hamburg-Eppendorf / FAB-Z024 G</v>
      </c>
      <c r="G116" s="8"/>
      <c r="K116" s="68" t="s">
        <v>1317</v>
      </c>
    </row>
    <row r="117" spans="1:11" x14ac:dyDescent="0.25">
      <c r="A117" s="6" t="s">
        <v>1050</v>
      </c>
      <c r="B117" s="6" t="s">
        <v>473</v>
      </c>
      <c r="C117" s="6" t="s">
        <v>271</v>
      </c>
      <c r="D117" s="6" t="s">
        <v>287</v>
      </c>
      <c r="E117" s="6" t="s">
        <v>271</v>
      </c>
      <c r="F117" s="6" t="str">
        <f t="shared" si="1"/>
        <v>Hamburg / Asklepios Brustzentrum Hamburg / FAB-Z044 G</v>
      </c>
      <c r="G117" s="8"/>
      <c r="K117" s="68" t="s">
        <v>1407</v>
      </c>
    </row>
    <row r="118" spans="1:11" x14ac:dyDescent="0.25">
      <c r="A118" s="6" t="s">
        <v>735</v>
      </c>
      <c r="B118" s="6" t="s">
        <v>986</v>
      </c>
      <c r="C118" s="6" t="s">
        <v>271</v>
      </c>
      <c r="D118" s="6" t="s">
        <v>736</v>
      </c>
      <c r="E118" s="10" t="s">
        <v>271</v>
      </c>
      <c r="F118" s="6" t="str">
        <f t="shared" si="1"/>
        <v>Hamburg / Brustzentrum Helios Mariahilf - Hamburg / FAB-Z157</v>
      </c>
      <c r="G118" s="8"/>
      <c r="K118" s="68" t="s">
        <v>178</v>
      </c>
    </row>
    <row r="119" spans="1:11" x14ac:dyDescent="0.25">
      <c r="A119" s="6" t="s">
        <v>731</v>
      </c>
      <c r="B119" s="6" t="s">
        <v>732</v>
      </c>
      <c r="C119" s="6" t="s">
        <v>271</v>
      </c>
      <c r="D119" s="6" t="s">
        <v>733</v>
      </c>
      <c r="E119" s="6" t="s">
        <v>271</v>
      </c>
      <c r="F119" s="6" t="str">
        <f t="shared" si="1"/>
        <v>Hamburg / Brustzentrum AGAPLESION DIAKONIEKLINIKUM HAMBURG / FAB-Z153 G</v>
      </c>
      <c r="G119" s="8"/>
      <c r="K119" s="68" t="s">
        <v>1319</v>
      </c>
    </row>
    <row r="120" spans="1:11" x14ac:dyDescent="0.25">
      <c r="A120" s="6" t="s">
        <v>774</v>
      </c>
      <c r="B120" s="6" t="s">
        <v>775</v>
      </c>
      <c r="C120" s="6" t="s">
        <v>271</v>
      </c>
      <c r="D120" s="6" t="s">
        <v>321</v>
      </c>
      <c r="E120" s="6" t="s">
        <v>271</v>
      </c>
      <c r="F120" s="6" t="str">
        <f t="shared" si="1"/>
        <v>Hamburg / Brustzentrum am Marienkrankenhaus Hamburg / FAB-Z180 G</v>
      </c>
      <c r="G120" s="8"/>
      <c r="K120" s="68" t="s">
        <v>1320</v>
      </c>
    </row>
    <row r="121" spans="1:11" x14ac:dyDescent="0.25">
      <c r="A121" s="6" t="s">
        <v>1051</v>
      </c>
      <c r="B121" s="6" t="s">
        <v>914</v>
      </c>
      <c r="C121" s="6" t="s">
        <v>271</v>
      </c>
      <c r="D121" s="6" t="s">
        <v>915</v>
      </c>
      <c r="E121" s="6" t="s">
        <v>271</v>
      </c>
      <c r="F121" s="6" t="str">
        <f t="shared" si="1"/>
        <v>Hamburg / Brustkrebszentrum Albertinen-Krankenhaus Hamburg / FAB-Z251 G</v>
      </c>
      <c r="G121" s="8"/>
      <c r="K121" s="68" t="s">
        <v>180</v>
      </c>
    </row>
    <row r="122" spans="1:11" x14ac:dyDescent="0.25">
      <c r="A122" s="6" t="s">
        <v>453</v>
      </c>
      <c r="B122" s="6" t="s">
        <v>454</v>
      </c>
      <c r="C122" s="6" t="s">
        <v>455</v>
      </c>
      <c r="D122" s="6" t="s">
        <v>456</v>
      </c>
      <c r="E122" s="6" t="s">
        <v>260</v>
      </c>
      <c r="F122" s="6" t="str">
        <f t="shared" si="1"/>
        <v>Hameln / Brustzentrum Sana Klinikum Hameln-Pyrmont / FAB-Z034</v>
      </c>
      <c r="G122" s="8"/>
      <c r="K122" s="68" t="s">
        <v>181</v>
      </c>
    </row>
    <row r="123" spans="1:11" x14ac:dyDescent="0.25">
      <c r="A123" s="6" t="s">
        <v>722</v>
      </c>
      <c r="B123" s="6" t="s">
        <v>723</v>
      </c>
      <c r="C123" s="6" t="s">
        <v>82</v>
      </c>
      <c r="D123" s="6" t="s">
        <v>322</v>
      </c>
      <c r="E123" s="6" t="s">
        <v>258</v>
      </c>
      <c r="F123" s="6" t="str">
        <f t="shared" si="1"/>
        <v>Hanau / Brustzentrum Klinikum Hanau / FAB-Z147 G</v>
      </c>
      <c r="G123" s="8"/>
      <c r="K123" s="68" t="s">
        <v>1322</v>
      </c>
    </row>
    <row r="124" spans="1:11" x14ac:dyDescent="0.25">
      <c r="A124" s="6" t="s">
        <v>1131</v>
      </c>
      <c r="B124" s="6" t="s">
        <v>399</v>
      </c>
      <c r="C124" s="6" t="s">
        <v>68</v>
      </c>
      <c r="D124" s="6" t="s">
        <v>6</v>
      </c>
      <c r="E124" s="6" t="s">
        <v>260</v>
      </c>
      <c r="F124" s="6" t="str">
        <f t="shared" si="1"/>
        <v xml:space="preserve">Hannover / Kooperatives Brustzentrum Klinikum Region Hannover / FAB-Z012-1 </v>
      </c>
      <c r="G124" s="8"/>
      <c r="K124" s="68" t="s">
        <v>182</v>
      </c>
    </row>
    <row r="125" spans="1:11" x14ac:dyDescent="0.25">
      <c r="A125" s="6" t="s">
        <v>611</v>
      </c>
      <c r="B125" s="6" t="s">
        <v>612</v>
      </c>
      <c r="C125" s="6" t="s">
        <v>68</v>
      </c>
      <c r="D125" s="6" t="s">
        <v>1132</v>
      </c>
      <c r="E125" s="6" t="s">
        <v>260</v>
      </c>
      <c r="F125" s="6" t="str">
        <f t="shared" si="1"/>
        <v>Hannover / Brustkrebszentrum Diakovere Henriettenstift und Friederikenstift Hannover / FAB-Z106-1</v>
      </c>
      <c r="G125" s="8"/>
      <c r="K125" s="68" t="s">
        <v>1326</v>
      </c>
    </row>
    <row r="126" spans="1:11" x14ac:dyDescent="0.25">
      <c r="A126" s="6" t="s">
        <v>707</v>
      </c>
      <c r="B126" s="6" t="s">
        <v>708</v>
      </c>
      <c r="C126" s="6" t="s">
        <v>68</v>
      </c>
      <c r="D126" s="6" t="s">
        <v>709</v>
      </c>
      <c r="E126" s="6" t="s">
        <v>260</v>
      </c>
      <c r="F126" s="6" t="str">
        <f t="shared" si="1"/>
        <v>Hannover / Brustzentrum der Medizinischen Hochschule Hannover / FAB-Z142 G</v>
      </c>
      <c r="G126" s="8"/>
      <c r="K126" s="68" t="s">
        <v>1328</v>
      </c>
    </row>
    <row r="127" spans="1:11" x14ac:dyDescent="0.25">
      <c r="A127" s="6" t="s">
        <v>650</v>
      </c>
      <c r="B127" s="6" t="s">
        <v>651</v>
      </c>
      <c r="C127" s="6" t="s">
        <v>68</v>
      </c>
      <c r="D127" s="6" t="s">
        <v>323</v>
      </c>
      <c r="E127" s="6" t="s">
        <v>260</v>
      </c>
      <c r="F127" s="6" t="str">
        <f t="shared" si="1"/>
        <v>Hannover / Brustzentrum Vinzenzkrankenhaus Hannover / FAB-Z120</v>
      </c>
      <c r="G127" s="8"/>
      <c r="K127" s="68" t="s">
        <v>183</v>
      </c>
    </row>
    <row r="128" spans="1:11" x14ac:dyDescent="0.25">
      <c r="A128" s="6" t="s">
        <v>613</v>
      </c>
      <c r="B128" s="6" t="s">
        <v>612</v>
      </c>
      <c r="C128" s="6" t="s">
        <v>68</v>
      </c>
      <c r="D128" s="6" t="s">
        <v>614</v>
      </c>
      <c r="E128" s="10" t="s">
        <v>260</v>
      </c>
      <c r="F128" s="6" t="str">
        <f t="shared" si="1"/>
        <v>Hannover / Brustkrebszentrum Diakovere Henriettenstift und Friederikenstift Hannover / FAB-Z106-2 G</v>
      </c>
      <c r="G128" s="8"/>
      <c r="K128" s="68" t="s">
        <v>1378</v>
      </c>
    </row>
    <row r="129" spans="1:11" x14ac:dyDescent="0.25">
      <c r="A129" s="6" t="s">
        <v>563</v>
      </c>
      <c r="B129" s="6" t="s">
        <v>564</v>
      </c>
      <c r="C129" s="6" t="s">
        <v>142</v>
      </c>
      <c r="D129" s="6" t="s">
        <v>12</v>
      </c>
      <c r="E129" s="10" t="s">
        <v>288</v>
      </c>
      <c r="F129" s="6" t="str">
        <f t="shared" si="1"/>
        <v>Heide / Holsteinisches Brustzentrum  / FAB-Z087-2</v>
      </c>
      <c r="G129" s="8"/>
      <c r="K129" s="68" t="s">
        <v>1379</v>
      </c>
    </row>
    <row r="130" spans="1:11" x14ac:dyDescent="0.25">
      <c r="A130" s="6" t="s">
        <v>390</v>
      </c>
      <c r="B130" s="6" t="s">
        <v>391</v>
      </c>
      <c r="C130" s="6" t="s">
        <v>392</v>
      </c>
      <c r="D130" s="6" t="s">
        <v>393</v>
      </c>
      <c r="E130" s="6" t="s">
        <v>253</v>
      </c>
      <c r="F130" s="6" t="str">
        <f t="shared" si="1"/>
        <v>Heidelberg / Brustzentrum Universitäts-Frauenklinik Heidelberg / FAB-Z008-1 G</v>
      </c>
      <c r="G130" s="8"/>
      <c r="K130" s="68" t="s">
        <v>184</v>
      </c>
    </row>
    <row r="131" spans="1:11" x14ac:dyDescent="0.25">
      <c r="A131" s="6" t="s">
        <v>394</v>
      </c>
      <c r="B131" s="6" t="s">
        <v>391</v>
      </c>
      <c r="C131" s="6" t="s">
        <v>392</v>
      </c>
      <c r="D131" s="6" t="s">
        <v>395</v>
      </c>
      <c r="E131" s="6" t="s">
        <v>253</v>
      </c>
      <c r="F131" s="6" t="str">
        <f t="shared" si="1"/>
        <v>Heidelberg / Brustzentrum Universitäts-Frauenklinik Heidelberg / FAB-Z008-2</v>
      </c>
      <c r="G131" s="8"/>
      <c r="K131" s="68" t="s">
        <v>1329</v>
      </c>
    </row>
    <row r="132" spans="1:11" x14ac:dyDescent="0.25">
      <c r="A132" s="6" t="s">
        <v>759</v>
      </c>
      <c r="B132" s="6" t="s">
        <v>760</v>
      </c>
      <c r="C132" s="6" t="s">
        <v>69</v>
      </c>
      <c r="D132" s="6" t="s">
        <v>279</v>
      </c>
      <c r="E132" s="6" t="s">
        <v>253</v>
      </c>
      <c r="F132" s="6" t="str">
        <f t="shared" si="1"/>
        <v>Heidenheim an der Brenz / Brustzentrum Heidenheim / FAB-Z170</v>
      </c>
      <c r="G132" s="8"/>
      <c r="K132" s="68" t="s">
        <v>185</v>
      </c>
    </row>
    <row r="133" spans="1:11" x14ac:dyDescent="0.25">
      <c r="A133" s="6" t="s">
        <v>1133</v>
      </c>
      <c r="B133" s="6" t="s">
        <v>470</v>
      </c>
      <c r="C133" s="6" t="s">
        <v>37</v>
      </c>
      <c r="D133" s="6" t="s">
        <v>1134</v>
      </c>
      <c r="E133" s="6" t="s">
        <v>253</v>
      </c>
      <c r="F133" s="6" t="str">
        <f t="shared" si="1"/>
        <v>Heilbronn / Brustzentrum Heilbronn - Franken / FAB-Z042 G</v>
      </c>
      <c r="G133" s="8"/>
      <c r="K133" s="68" t="s">
        <v>1335</v>
      </c>
    </row>
    <row r="134" spans="1:11" x14ac:dyDescent="0.25">
      <c r="A134" s="6" t="s">
        <v>773</v>
      </c>
      <c r="B134" s="6" t="s">
        <v>1052</v>
      </c>
      <c r="C134" s="6" t="s">
        <v>116</v>
      </c>
      <c r="D134" s="6" t="s">
        <v>1053</v>
      </c>
      <c r="E134" s="6" t="s">
        <v>258</v>
      </c>
      <c r="F134" s="6" t="str">
        <f t="shared" si="1"/>
        <v>Heppenheim (Bergstraße) / Brustzentrum Bergstraße / FAB-Z179</v>
      </c>
      <c r="G134" s="8"/>
      <c r="K134" s="68" t="s">
        <v>1336</v>
      </c>
    </row>
    <row r="135" spans="1:11" x14ac:dyDescent="0.25">
      <c r="A135" s="6" t="s">
        <v>853</v>
      </c>
      <c r="B135" s="6" t="s">
        <v>854</v>
      </c>
      <c r="C135" s="6" t="s">
        <v>855</v>
      </c>
      <c r="D135" s="6" t="s">
        <v>856</v>
      </c>
      <c r="E135" s="6" t="s">
        <v>251</v>
      </c>
      <c r="F135" s="6" t="str">
        <f t="shared" si="1"/>
        <v>Herdecke / Brustkrebszentrum Herdecke / FAB-Z223</v>
      </c>
      <c r="G135" s="8"/>
      <c r="K135" s="68" t="s">
        <v>186</v>
      </c>
    </row>
    <row r="136" spans="1:11" x14ac:dyDescent="0.25">
      <c r="A136" s="6" t="s">
        <v>873</v>
      </c>
      <c r="B136" s="6" t="s">
        <v>874</v>
      </c>
      <c r="C136" s="6" t="s">
        <v>1054</v>
      </c>
      <c r="D136" s="6" t="s">
        <v>875</v>
      </c>
      <c r="E136" s="6" t="s">
        <v>251</v>
      </c>
      <c r="F136" s="6" t="str">
        <f t="shared" ref="F136:F199" si="2">CONCATENATE(C136," / ",B136," / ",A136)</f>
        <v>Herne / Brustkrebszentrum Bochum | Herne / FAB-Z233</v>
      </c>
      <c r="G136" s="8"/>
      <c r="K136" s="68" t="s">
        <v>187</v>
      </c>
    </row>
    <row r="137" spans="1:11" x14ac:dyDescent="0.25">
      <c r="A137" s="6" t="s">
        <v>548</v>
      </c>
      <c r="B137" s="6" t="s">
        <v>549</v>
      </c>
      <c r="C137" s="6" t="s">
        <v>38</v>
      </c>
      <c r="D137" s="6" t="s">
        <v>550</v>
      </c>
      <c r="E137" s="6" t="s">
        <v>260</v>
      </c>
      <c r="F137" s="6" t="str">
        <f t="shared" si="2"/>
        <v>Hildesheim / Brustkrebszentrum am St. Bernward Krankenhaus Hildesheim / FAB-Z079</v>
      </c>
      <c r="G137" s="8"/>
      <c r="K137" s="68" t="s">
        <v>1337</v>
      </c>
    </row>
    <row r="138" spans="1:11" x14ac:dyDescent="0.25">
      <c r="A138" s="6" t="s">
        <v>593</v>
      </c>
      <c r="B138" s="6" t="s">
        <v>594</v>
      </c>
      <c r="C138" s="6" t="s">
        <v>38</v>
      </c>
      <c r="D138" s="6" t="s">
        <v>960</v>
      </c>
      <c r="E138" s="6" t="s">
        <v>260</v>
      </c>
      <c r="F138" s="6" t="str">
        <f t="shared" si="2"/>
        <v>Hildesheim / Brustzentrum Klinikum Hildesheim / FAB-Z100</v>
      </c>
      <c r="G138" s="8"/>
      <c r="K138" s="68" t="s">
        <v>188</v>
      </c>
    </row>
    <row r="139" spans="1:11" x14ac:dyDescent="0.25">
      <c r="A139" s="6" t="s">
        <v>1135</v>
      </c>
      <c r="B139" s="6" t="s">
        <v>1136</v>
      </c>
      <c r="C139" s="6" t="s">
        <v>1137</v>
      </c>
      <c r="D139" s="6" t="s">
        <v>1138</v>
      </c>
      <c r="E139" s="6" t="s">
        <v>256</v>
      </c>
      <c r="F139" s="6" t="str">
        <f t="shared" si="2"/>
        <v>Hof / Brustkrebszentrum Hof / FAB-Z246</v>
      </c>
      <c r="G139" s="8"/>
      <c r="K139" s="68" t="s">
        <v>1338</v>
      </c>
    </row>
    <row r="140" spans="1:11" x14ac:dyDescent="0.25">
      <c r="A140" s="6" t="s">
        <v>527</v>
      </c>
      <c r="B140" s="6" t="s">
        <v>528</v>
      </c>
      <c r="C140" s="6" t="s">
        <v>529</v>
      </c>
      <c r="D140" s="6" t="s">
        <v>530</v>
      </c>
      <c r="E140" s="6" t="s">
        <v>268</v>
      </c>
      <c r="F140" s="6" t="str">
        <f t="shared" si="2"/>
        <v>Homburg / Universitäts-Brustzentrum am Universitätsklinikum des Saarlandes / FAB-Z069 G</v>
      </c>
      <c r="G140" s="8"/>
      <c r="K140" s="68" t="s">
        <v>1065</v>
      </c>
    </row>
    <row r="141" spans="1:11" x14ac:dyDescent="0.25">
      <c r="A141" s="6" t="s">
        <v>620</v>
      </c>
      <c r="B141" s="6" t="s">
        <v>621</v>
      </c>
      <c r="C141" s="6" t="s">
        <v>100</v>
      </c>
      <c r="D141" s="6" t="s">
        <v>324</v>
      </c>
      <c r="E141" s="6" t="s">
        <v>256</v>
      </c>
      <c r="F141" s="6" t="str">
        <f t="shared" si="2"/>
        <v>Ingolstadt / Brustzentrum Ingolstadt / FAB-Z109 G</v>
      </c>
      <c r="G141" s="8"/>
      <c r="K141" s="68" t="s">
        <v>190</v>
      </c>
    </row>
    <row r="142" spans="1:11" x14ac:dyDescent="0.25">
      <c r="A142" s="6" t="s">
        <v>565</v>
      </c>
      <c r="B142" s="6" t="s">
        <v>564</v>
      </c>
      <c r="C142" s="6" t="s">
        <v>134</v>
      </c>
      <c r="D142" s="6" t="s">
        <v>325</v>
      </c>
      <c r="E142" s="6" t="s">
        <v>288</v>
      </c>
      <c r="F142" s="6" t="str">
        <f t="shared" si="2"/>
        <v>Itzehoe / Holsteinisches Brustzentrum  / FAB-Z087-3</v>
      </c>
      <c r="G142" s="8"/>
      <c r="K142" s="68" t="s">
        <v>1343</v>
      </c>
    </row>
    <row r="143" spans="1:11" x14ac:dyDescent="0.25">
      <c r="A143" s="6" t="s">
        <v>595</v>
      </c>
      <c r="B143" s="6" t="s">
        <v>596</v>
      </c>
      <c r="C143" s="6" t="s">
        <v>597</v>
      </c>
      <c r="D143" s="6" t="s">
        <v>598</v>
      </c>
      <c r="E143" s="6" t="s">
        <v>270</v>
      </c>
      <c r="F143" s="6" t="str">
        <f t="shared" si="2"/>
        <v>Jena / Interdisziplinäres Brustzentrum Jena / FAB-Z101 G</v>
      </c>
      <c r="G143" s="8"/>
      <c r="K143" s="68" t="s">
        <v>1339</v>
      </c>
    </row>
    <row r="144" spans="1:11" x14ac:dyDescent="0.25">
      <c r="A144" s="6" t="s">
        <v>842</v>
      </c>
      <c r="B144" s="6" t="s">
        <v>843</v>
      </c>
      <c r="C144" s="6" t="s">
        <v>103</v>
      </c>
      <c r="D144" s="6" t="s">
        <v>844</v>
      </c>
      <c r="E144" s="6" t="s">
        <v>265</v>
      </c>
      <c r="F144" s="6" t="str">
        <f t="shared" si="2"/>
        <v>Kaiserslautern / Brustzentrum Kaiserslautern / FAB-Z215</v>
      </c>
      <c r="G144" s="8"/>
      <c r="K144" s="68" t="s">
        <v>191</v>
      </c>
    </row>
    <row r="145" spans="1:11" x14ac:dyDescent="0.25">
      <c r="A145" s="6" t="s">
        <v>510</v>
      </c>
      <c r="B145" s="6" t="s">
        <v>511</v>
      </c>
      <c r="C145" s="6" t="s">
        <v>111</v>
      </c>
      <c r="D145" s="6" t="s">
        <v>1055</v>
      </c>
      <c r="E145" s="6" t="s">
        <v>253</v>
      </c>
      <c r="F145" s="6" t="str">
        <f t="shared" si="2"/>
        <v>Karlsruhe / Kooperatives Brustzentrum der ViDia Christliche Kliniken Karlsruhe / FAB-Z062-1 G</v>
      </c>
      <c r="G145" s="8"/>
      <c r="K145" s="68" t="s">
        <v>192</v>
      </c>
    </row>
    <row r="146" spans="1:11" x14ac:dyDescent="0.25">
      <c r="A146" s="6" t="s">
        <v>443</v>
      </c>
      <c r="B146" s="6" t="s">
        <v>444</v>
      </c>
      <c r="C146" s="6" t="s">
        <v>111</v>
      </c>
      <c r="D146" s="6" t="s">
        <v>294</v>
      </c>
      <c r="E146" s="6" t="s">
        <v>253</v>
      </c>
      <c r="F146" s="6" t="str">
        <f t="shared" si="2"/>
        <v>Karlsruhe / Brustzentrum Städtisches Klinikum Karlsruhe / FAB-Z029 G</v>
      </c>
      <c r="G146" s="8"/>
      <c r="K146" s="68" t="s">
        <v>1340</v>
      </c>
    </row>
    <row r="147" spans="1:11" x14ac:dyDescent="0.25">
      <c r="A147" s="6" t="s">
        <v>512</v>
      </c>
      <c r="B147" s="6" t="s">
        <v>511</v>
      </c>
      <c r="C147" s="6" t="s">
        <v>111</v>
      </c>
      <c r="D147" s="6" t="s">
        <v>1056</v>
      </c>
      <c r="E147" s="6" t="s">
        <v>253</v>
      </c>
      <c r="F147" s="6" t="str">
        <f t="shared" si="2"/>
        <v>Karlsruhe / Kooperatives Brustzentrum der ViDia Christliche Kliniken Karlsruhe / FAB-Z062-2</v>
      </c>
      <c r="G147" s="8"/>
      <c r="K147" s="68" t="s">
        <v>193</v>
      </c>
    </row>
    <row r="148" spans="1:11" x14ac:dyDescent="0.25">
      <c r="A148" s="6" t="s">
        <v>488</v>
      </c>
      <c r="B148" s="6" t="s">
        <v>489</v>
      </c>
      <c r="C148" s="6" t="s">
        <v>84</v>
      </c>
      <c r="D148" s="6" t="s">
        <v>326</v>
      </c>
      <c r="E148" s="6" t="s">
        <v>258</v>
      </c>
      <c r="F148" s="6" t="str">
        <f t="shared" si="2"/>
        <v>Kassel / IBZ - Interdisziplinäres Brustzentrum am Klinikum Kassel / FAB-Z052 G</v>
      </c>
      <c r="G148" s="8"/>
      <c r="K148" s="68" t="s">
        <v>194</v>
      </c>
    </row>
    <row r="149" spans="1:11" x14ac:dyDescent="0.25">
      <c r="A149" s="6" t="s">
        <v>678</v>
      </c>
      <c r="B149" s="6" t="s">
        <v>679</v>
      </c>
      <c r="C149" s="6" t="s">
        <v>84</v>
      </c>
      <c r="D149" s="6" t="s">
        <v>680</v>
      </c>
      <c r="E149" s="6" t="s">
        <v>258</v>
      </c>
      <c r="F149" s="6" t="str">
        <f t="shared" si="2"/>
        <v>Kassel / Brustzentrum Kassel / FAB-Z133</v>
      </c>
      <c r="G149" s="8"/>
      <c r="K149" s="68" t="s">
        <v>1412</v>
      </c>
    </row>
    <row r="150" spans="1:11" x14ac:dyDescent="0.25">
      <c r="A150" s="6" t="s">
        <v>531</v>
      </c>
      <c r="B150" s="6" t="s">
        <v>532</v>
      </c>
      <c r="C150" s="6" t="s">
        <v>132</v>
      </c>
      <c r="D150" s="6" t="s">
        <v>327</v>
      </c>
      <c r="E150" s="6" t="s">
        <v>256</v>
      </c>
      <c r="F150" s="6" t="str">
        <f t="shared" si="2"/>
        <v>Kempten (Allgäu) / Interdisziplinäres Brustzentrum Kempten/Allgäu  / FAB-Z070 G</v>
      </c>
      <c r="G150" s="8"/>
      <c r="K150" s="68" t="s">
        <v>195</v>
      </c>
    </row>
    <row r="151" spans="1:11" x14ac:dyDescent="0.25">
      <c r="A151" s="6" t="s">
        <v>751</v>
      </c>
      <c r="B151" s="6" t="s">
        <v>752</v>
      </c>
      <c r="C151" s="6" t="s">
        <v>137</v>
      </c>
      <c r="D151" s="6" t="s">
        <v>753</v>
      </c>
      <c r="E151" s="6" t="s">
        <v>288</v>
      </c>
      <c r="F151" s="6" t="str">
        <f t="shared" si="2"/>
        <v>Kiel / Brust-Zentrum Kiel / FAB-Z166 G</v>
      </c>
      <c r="G151" s="8"/>
      <c r="K151" s="68" t="s">
        <v>1342</v>
      </c>
    </row>
    <row r="152" spans="1:11" x14ac:dyDescent="0.25">
      <c r="A152" s="6" t="s">
        <v>828</v>
      </c>
      <c r="B152" s="6" t="s">
        <v>829</v>
      </c>
      <c r="C152" s="6" t="s">
        <v>137</v>
      </c>
      <c r="D152" s="6" t="s">
        <v>830</v>
      </c>
      <c r="E152" s="6" t="s">
        <v>288</v>
      </c>
      <c r="F152" s="6" t="str">
        <f t="shared" si="2"/>
        <v>Kiel / Brustzentrum Kiel-Mitte an der Park-Klinik / FAB-Z209</v>
      </c>
      <c r="G152" s="8"/>
      <c r="K152" s="68" t="s">
        <v>196</v>
      </c>
    </row>
    <row r="153" spans="1:11" x14ac:dyDescent="0.25">
      <c r="A153" s="6" t="s">
        <v>1004</v>
      </c>
      <c r="B153" s="6" t="s">
        <v>1005</v>
      </c>
      <c r="C153" s="6" t="s">
        <v>1006</v>
      </c>
      <c r="D153" s="6" t="s">
        <v>1007</v>
      </c>
      <c r="E153" s="6" t="s">
        <v>3</v>
      </c>
      <c r="F153" s="6" t="str">
        <f t="shared" si="2"/>
        <v>Klagenfurt am Wörthersee / Brustkrebszentrum am Klinikum Klagenfurt / FAB-Z273 G</v>
      </c>
      <c r="G153" s="8"/>
      <c r="K153" s="68" t="s">
        <v>197</v>
      </c>
    </row>
    <row r="154" spans="1:11" x14ac:dyDescent="0.25">
      <c r="A154" s="6" t="s">
        <v>804</v>
      </c>
      <c r="B154" s="6" t="s">
        <v>805</v>
      </c>
      <c r="C154" s="6" t="s">
        <v>328</v>
      </c>
      <c r="D154" s="6" t="s">
        <v>329</v>
      </c>
      <c r="E154" s="6" t="s">
        <v>265</v>
      </c>
      <c r="F154" s="6" t="str">
        <f t="shared" si="2"/>
        <v>Koblenz / Brustzentrum Kemperhof Koblenz &amp; St. Elisabeth Mayen / FAB-Z194-1</v>
      </c>
      <c r="G154" s="8"/>
      <c r="K154" s="68" t="s">
        <v>1344</v>
      </c>
    </row>
    <row r="155" spans="1:11" x14ac:dyDescent="0.25">
      <c r="A155" s="6" t="s">
        <v>780</v>
      </c>
      <c r="B155" s="6" t="s">
        <v>781</v>
      </c>
      <c r="C155" s="6" t="s">
        <v>328</v>
      </c>
      <c r="D155" s="6" t="s">
        <v>1057</v>
      </c>
      <c r="E155" s="6" t="s">
        <v>265</v>
      </c>
      <c r="F155" s="6" t="str">
        <f t="shared" si="2"/>
        <v>Koblenz / Brustzentrum im Marienhof Katholisches Klinikum Koblenz - Montabaur / FAB-Z183</v>
      </c>
      <c r="G155" s="8"/>
      <c r="K155" s="68" t="s">
        <v>1345</v>
      </c>
    </row>
    <row r="156" spans="1:11" x14ac:dyDescent="0.25">
      <c r="A156" s="6" t="s">
        <v>1008</v>
      </c>
      <c r="B156" s="6" t="s">
        <v>1009</v>
      </c>
      <c r="C156" s="6" t="s">
        <v>35</v>
      </c>
      <c r="D156" s="6" t="s">
        <v>1010</v>
      </c>
      <c r="E156" s="6" t="s">
        <v>251</v>
      </c>
      <c r="F156" s="6" t="str">
        <f t="shared" si="2"/>
        <v>Köln / Brustkrebszentrum Köln Holweide / FAB-Z274</v>
      </c>
      <c r="G156" s="9"/>
      <c r="K156" s="68" t="s">
        <v>1346</v>
      </c>
    </row>
    <row r="157" spans="1:11" x14ac:dyDescent="0.25">
      <c r="A157" s="6" t="s">
        <v>836</v>
      </c>
      <c r="B157" s="6" t="s">
        <v>963</v>
      </c>
      <c r="C157" s="6" t="s">
        <v>35</v>
      </c>
      <c r="D157" s="6" t="s">
        <v>964</v>
      </c>
      <c r="E157" s="6" t="s">
        <v>251</v>
      </c>
      <c r="F157" s="6" t="str">
        <f t="shared" si="2"/>
        <v>Köln / Brustkrebszentrum im CIO Köln / FAB-Z212 G</v>
      </c>
      <c r="G157" s="8"/>
      <c r="K157" s="68" t="s">
        <v>198</v>
      </c>
    </row>
    <row r="158" spans="1:11" x14ac:dyDescent="0.25">
      <c r="A158" s="6" t="s">
        <v>1139</v>
      </c>
      <c r="B158" s="6" t="s">
        <v>1140</v>
      </c>
      <c r="C158" s="6" t="s">
        <v>1141</v>
      </c>
      <c r="D158" s="6" t="s">
        <v>1142</v>
      </c>
      <c r="E158" s="6" t="s">
        <v>289</v>
      </c>
      <c r="F158" s="6" t="str">
        <f t="shared" si="2"/>
        <v>Königs Wusterhausen / Brustkrebszentrum Königs Wusterhausen / FAB-Z292</v>
      </c>
      <c r="G158" s="8"/>
      <c r="K158" s="68" t="s">
        <v>1347</v>
      </c>
    </row>
    <row r="159" spans="1:11" x14ac:dyDescent="0.25">
      <c r="A159" s="6" t="s">
        <v>681</v>
      </c>
      <c r="B159" s="6" t="s">
        <v>682</v>
      </c>
      <c r="C159" s="6" t="s">
        <v>683</v>
      </c>
      <c r="D159" s="6" t="s">
        <v>684</v>
      </c>
      <c r="E159" s="6" t="s">
        <v>253</v>
      </c>
      <c r="F159" s="6" t="str">
        <f t="shared" si="2"/>
        <v>Konstanz / Brustzentrum Bodensee / FAB-Z134-1</v>
      </c>
      <c r="G159" s="8"/>
      <c r="K159" s="68" t="s">
        <v>199</v>
      </c>
    </row>
    <row r="160" spans="1:11" x14ac:dyDescent="0.25">
      <c r="A160" s="6" t="s">
        <v>851</v>
      </c>
      <c r="B160" s="6" t="s">
        <v>852</v>
      </c>
      <c r="C160" s="6" t="s">
        <v>136</v>
      </c>
      <c r="D160" s="6" t="s">
        <v>10</v>
      </c>
      <c r="E160" s="6" t="s">
        <v>256</v>
      </c>
      <c r="F160" s="6" t="str">
        <f t="shared" si="2"/>
        <v>Kulmbach / Brustkrebszentrum Kulmbach / FAB-Z222</v>
      </c>
      <c r="G160" s="8"/>
      <c r="K160" s="68" t="s">
        <v>200</v>
      </c>
    </row>
    <row r="161" spans="1:11" x14ac:dyDescent="0.25">
      <c r="A161" s="6" t="s">
        <v>1143</v>
      </c>
      <c r="B161" s="6" t="s">
        <v>1144</v>
      </c>
      <c r="C161" s="6" t="s">
        <v>52</v>
      </c>
      <c r="D161" s="6" t="s">
        <v>1145</v>
      </c>
      <c r="E161" s="10" t="s">
        <v>253</v>
      </c>
      <c r="F161" s="6" t="str">
        <f t="shared" si="2"/>
        <v>Lahr/Schwarzwald / Brustkrebszentrum Lahr / FAB-Z002</v>
      </c>
      <c r="G161" s="8"/>
      <c r="K161" s="68" t="s">
        <v>1341</v>
      </c>
    </row>
    <row r="162" spans="1:11" x14ac:dyDescent="0.25">
      <c r="A162" s="6" t="s">
        <v>424</v>
      </c>
      <c r="B162" s="6" t="s">
        <v>425</v>
      </c>
      <c r="C162" s="6" t="s">
        <v>39</v>
      </c>
      <c r="D162" s="6" t="s">
        <v>272</v>
      </c>
      <c r="E162" s="6" t="s">
        <v>256</v>
      </c>
      <c r="F162" s="6" t="str">
        <f t="shared" si="2"/>
        <v>Landshut / Kooperatives Brustzentrum Landshut / FAB-Z022</v>
      </c>
      <c r="G162" s="8"/>
      <c r="K162" s="68" t="s">
        <v>1348</v>
      </c>
    </row>
    <row r="163" spans="1:11" x14ac:dyDescent="0.25">
      <c r="A163" s="6" t="s">
        <v>848</v>
      </c>
      <c r="B163" s="6" t="s">
        <v>849</v>
      </c>
      <c r="C163" s="6" t="s">
        <v>39</v>
      </c>
      <c r="D163" s="6" t="s">
        <v>850</v>
      </c>
      <c r="E163" s="6" t="s">
        <v>256</v>
      </c>
      <c r="F163" s="6" t="str">
        <f t="shared" si="2"/>
        <v>Landshut / Brustkrebszentrum Landshut-Achdorf / FAB-Z220</v>
      </c>
      <c r="G163" s="8"/>
      <c r="K163" s="68" t="s">
        <v>201</v>
      </c>
    </row>
    <row r="164" spans="1:11" x14ac:dyDescent="0.25">
      <c r="A164" s="6" t="s">
        <v>626</v>
      </c>
      <c r="B164" s="6" t="s">
        <v>627</v>
      </c>
      <c r="C164" s="6" t="s">
        <v>32</v>
      </c>
      <c r="D164" s="6" t="s">
        <v>628</v>
      </c>
      <c r="E164" s="6" t="s">
        <v>259</v>
      </c>
      <c r="F164" s="6" t="str">
        <f t="shared" si="2"/>
        <v>Leipzig / Brustkrebszentrum am Universitätsklinikum Leipzig / FAB-Z111 G</v>
      </c>
      <c r="G164" s="8"/>
      <c r="K164" s="68" t="s">
        <v>202</v>
      </c>
    </row>
    <row r="165" spans="1:11" x14ac:dyDescent="0.25">
      <c r="A165" s="6" t="s">
        <v>603</v>
      </c>
      <c r="B165" s="6" t="s">
        <v>604</v>
      </c>
      <c r="C165" s="6" t="s">
        <v>32</v>
      </c>
      <c r="D165" s="6" t="s">
        <v>605</v>
      </c>
      <c r="E165" s="10" t="s">
        <v>259</v>
      </c>
      <c r="F165" s="6" t="str">
        <f t="shared" si="2"/>
        <v>Leipzig / Brustzentrum St. Elisabeth-Krankenhaus Leipzig / FAB-Z104</v>
      </c>
      <c r="G165" s="8"/>
      <c r="K165" s="68" t="s">
        <v>203</v>
      </c>
    </row>
    <row r="166" spans="1:11" x14ac:dyDescent="0.25">
      <c r="A166" s="6" t="s">
        <v>637</v>
      </c>
      <c r="B166" s="6" t="s">
        <v>638</v>
      </c>
      <c r="C166" s="6" t="s">
        <v>32</v>
      </c>
      <c r="D166" s="6" t="s">
        <v>639</v>
      </c>
      <c r="E166" s="6" t="s">
        <v>259</v>
      </c>
      <c r="F166" s="6" t="str">
        <f t="shared" si="2"/>
        <v>Leipzig / Nordwestsächsisches Brustzentrum Leipzig / FAB-Z115-1</v>
      </c>
      <c r="G166" s="8"/>
      <c r="K166" s="68" t="s">
        <v>204</v>
      </c>
    </row>
    <row r="167" spans="1:11" x14ac:dyDescent="0.25">
      <c r="A167" s="6" t="s">
        <v>1058</v>
      </c>
      <c r="B167" s="6" t="s">
        <v>744</v>
      </c>
      <c r="C167" s="6" t="s">
        <v>745</v>
      </c>
      <c r="D167" s="6" t="s">
        <v>1059</v>
      </c>
      <c r="E167" s="6" t="s">
        <v>258</v>
      </c>
      <c r="F167" s="6" t="str">
        <f t="shared" si="2"/>
        <v>Limburg an der Lahn / Brustzentrum St. Vincenz-Krankenhaus Limburg / FAB-Z161 G</v>
      </c>
      <c r="G167" s="8"/>
      <c r="K167" s="68" t="s">
        <v>1349</v>
      </c>
    </row>
    <row r="168" spans="1:11" x14ac:dyDescent="0.25">
      <c r="A168" s="6" t="s">
        <v>796</v>
      </c>
      <c r="B168" s="6" t="s">
        <v>797</v>
      </c>
      <c r="C168" s="6" t="s">
        <v>330</v>
      </c>
      <c r="D168" s="6" t="s">
        <v>331</v>
      </c>
      <c r="E168" s="6" t="s">
        <v>260</v>
      </c>
      <c r="F168" s="6" t="str">
        <f t="shared" si="2"/>
        <v>Lingen (Ems) / Kooperatives Brustzentrum Lingen-Nordhorn / FAB-Z191-1</v>
      </c>
      <c r="G168" s="8"/>
      <c r="K168" s="68" t="s">
        <v>1415</v>
      </c>
    </row>
    <row r="169" spans="1:11" x14ac:dyDescent="0.25">
      <c r="A169" s="6" t="s">
        <v>646</v>
      </c>
      <c r="B169" s="6" t="s">
        <v>1060</v>
      </c>
      <c r="C169" s="6" t="s">
        <v>121</v>
      </c>
      <c r="D169" s="6" t="s">
        <v>647</v>
      </c>
      <c r="E169" s="6" t="s">
        <v>3</v>
      </c>
      <c r="F169" s="6" t="str">
        <f t="shared" si="2"/>
        <v>Linz / Brust-Gesundheitszentrum Ordensklinikum Linz / FAB-Z118 G</v>
      </c>
      <c r="G169" s="8"/>
      <c r="K169" s="68" t="s">
        <v>1413</v>
      </c>
    </row>
    <row r="170" spans="1:11" x14ac:dyDescent="0.25">
      <c r="A170" s="6" t="s">
        <v>845</v>
      </c>
      <c r="B170" s="6" t="s">
        <v>846</v>
      </c>
      <c r="C170" s="6" t="s">
        <v>121</v>
      </c>
      <c r="D170" s="6" t="s">
        <v>847</v>
      </c>
      <c r="E170" s="6" t="s">
        <v>3</v>
      </c>
      <c r="F170" s="6" t="str">
        <f t="shared" si="2"/>
        <v>Linz / Brustkompetenzzentrum am Klinikzentrum Linz / FAB-Z219 G</v>
      </c>
      <c r="G170" s="8"/>
      <c r="K170" s="68" t="s">
        <v>1414</v>
      </c>
    </row>
    <row r="171" spans="1:11" x14ac:dyDescent="0.25">
      <c r="A171" s="6" t="s">
        <v>897</v>
      </c>
      <c r="B171" s="6" t="s">
        <v>898</v>
      </c>
      <c r="C171" s="6" t="s">
        <v>49</v>
      </c>
      <c r="D171" s="6" t="s">
        <v>899</v>
      </c>
      <c r="E171" s="6" t="s">
        <v>253</v>
      </c>
      <c r="F171" s="6" t="str">
        <f t="shared" si="2"/>
        <v>Lörrach / Brustkrebszentrum St. Elisabeth Lörrach / FAB-Z243</v>
      </c>
      <c r="G171" s="8"/>
      <c r="K171" s="68" t="s">
        <v>205</v>
      </c>
    </row>
    <row r="172" spans="1:11" x14ac:dyDescent="0.25">
      <c r="A172" s="6" t="s">
        <v>748</v>
      </c>
      <c r="B172" s="6" t="s">
        <v>1061</v>
      </c>
      <c r="C172" s="6" t="s">
        <v>332</v>
      </c>
      <c r="D172" s="6" t="s">
        <v>333</v>
      </c>
      <c r="E172" s="6" t="s">
        <v>288</v>
      </c>
      <c r="F172" s="6" t="str">
        <f t="shared" si="2"/>
        <v>Lübeck / Brustzentrum am UKSH, Campus Lübeck / FAB-Z163 G</v>
      </c>
      <c r="G172" s="8"/>
      <c r="K172" s="68" t="s">
        <v>206</v>
      </c>
    </row>
    <row r="173" spans="1:11" x14ac:dyDescent="0.25">
      <c r="A173" s="6" t="s">
        <v>1062</v>
      </c>
      <c r="B173" s="6" t="s">
        <v>589</v>
      </c>
      <c r="C173" s="6" t="s">
        <v>76</v>
      </c>
      <c r="D173" s="6" t="s">
        <v>281</v>
      </c>
      <c r="E173" s="6" t="s">
        <v>253</v>
      </c>
      <c r="F173" s="6" t="str">
        <f t="shared" si="2"/>
        <v>Ludwigsburg / Brustzentrum Ludwigsburg-Bietigheim / FAB-Z098-1 G</v>
      </c>
      <c r="G173" s="8"/>
      <c r="K173" s="68" t="s">
        <v>207</v>
      </c>
    </row>
    <row r="174" spans="1:11" x14ac:dyDescent="0.25">
      <c r="A174" s="6" t="s">
        <v>659</v>
      </c>
      <c r="B174" s="6" t="s">
        <v>660</v>
      </c>
      <c r="C174" s="6" t="s">
        <v>98</v>
      </c>
      <c r="D174" s="6" t="s">
        <v>334</v>
      </c>
      <c r="E174" s="6" t="s">
        <v>265</v>
      </c>
      <c r="F174" s="6" t="str">
        <f t="shared" si="2"/>
        <v>Ludwigshafen am Rhein / Brustzentrum Ludwigshafen / FAB-Z124</v>
      </c>
      <c r="G174" s="8"/>
      <c r="K174" s="68" t="s">
        <v>208</v>
      </c>
    </row>
    <row r="175" spans="1:11" x14ac:dyDescent="0.25">
      <c r="A175" s="6" t="s">
        <v>992</v>
      </c>
      <c r="B175" s="6" t="s">
        <v>766</v>
      </c>
      <c r="C175" s="6" t="s">
        <v>108</v>
      </c>
      <c r="D175" s="6" t="s">
        <v>335</v>
      </c>
      <c r="E175" s="6" t="s">
        <v>260</v>
      </c>
      <c r="F175" s="6" t="str">
        <f t="shared" si="2"/>
        <v>Lüneburg / Brustzentrum Lüneburg / FAB-Z176 G</v>
      </c>
      <c r="G175" s="9"/>
      <c r="K175" s="68" t="s">
        <v>1417</v>
      </c>
    </row>
    <row r="176" spans="1:11" x14ac:dyDescent="0.25">
      <c r="A176" s="6" t="s">
        <v>1063</v>
      </c>
      <c r="B176" s="6" t="s">
        <v>1064</v>
      </c>
      <c r="C176" s="6" t="s">
        <v>1065</v>
      </c>
      <c r="D176" s="6" t="s">
        <v>1066</v>
      </c>
      <c r="E176" s="6" t="s">
        <v>189</v>
      </c>
      <c r="F176" s="6" t="str">
        <f t="shared" si="2"/>
        <v>Luxembourg / Breast Cancer Centre Groupe Sein Centre Hospitalier de Luxembourg / FAB-Z282</v>
      </c>
      <c r="G176" s="8"/>
      <c r="K176" s="68" t="s">
        <v>1416</v>
      </c>
    </row>
    <row r="177" spans="1:11" x14ac:dyDescent="0.25">
      <c r="A177" s="6" t="s">
        <v>1146</v>
      </c>
      <c r="B177" s="6" t="s">
        <v>1067</v>
      </c>
      <c r="C177" s="6" t="s">
        <v>1068</v>
      </c>
      <c r="D177" s="6" t="s">
        <v>1069</v>
      </c>
      <c r="E177" s="6" t="s">
        <v>2</v>
      </c>
      <c r="F177" s="6" t="str">
        <f t="shared" si="2"/>
        <v>Luzern / Brustkrebszentrum St. Anna Luzern / FAB-Z279 G</v>
      </c>
      <c r="G177" s="8"/>
      <c r="K177" s="68" t="s">
        <v>1350</v>
      </c>
    </row>
    <row r="178" spans="1:11" x14ac:dyDescent="0.25">
      <c r="A178" s="6" t="s">
        <v>652</v>
      </c>
      <c r="B178" s="6" t="s">
        <v>653</v>
      </c>
      <c r="C178" s="6" t="s">
        <v>133</v>
      </c>
      <c r="D178" s="6" t="s">
        <v>1070</v>
      </c>
      <c r="E178" s="6" t="s">
        <v>2</v>
      </c>
      <c r="F178" s="6" t="str">
        <f t="shared" si="2"/>
        <v>Luzern 16 / Brustzentrum Luzern / FAB-Z121 G</v>
      </c>
      <c r="G178" s="8"/>
      <c r="K178" s="68" t="s">
        <v>209</v>
      </c>
    </row>
    <row r="179" spans="1:11" x14ac:dyDescent="0.25">
      <c r="A179" s="6" t="s">
        <v>1071</v>
      </c>
      <c r="B179" s="6" t="s">
        <v>710</v>
      </c>
      <c r="C179" s="6" t="s">
        <v>48</v>
      </c>
      <c r="D179" s="6" t="s">
        <v>336</v>
      </c>
      <c r="E179" s="6" t="s">
        <v>267</v>
      </c>
      <c r="F179" s="6" t="str">
        <f t="shared" si="2"/>
        <v>Magdeburg / Brustzentrum am Klinikum Magdeburg / FAB-Z143 G</v>
      </c>
      <c r="G179" s="8"/>
      <c r="K179" s="68" t="s">
        <v>210</v>
      </c>
    </row>
    <row r="180" spans="1:11" x14ac:dyDescent="0.25">
      <c r="A180" s="6" t="s">
        <v>697</v>
      </c>
      <c r="B180" s="6" t="s">
        <v>698</v>
      </c>
      <c r="C180" s="6" t="s">
        <v>48</v>
      </c>
      <c r="D180" s="6" t="s">
        <v>699</v>
      </c>
      <c r="E180" s="6" t="s">
        <v>267</v>
      </c>
      <c r="F180" s="6" t="str">
        <f t="shared" si="2"/>
        <v>Magdeburg / Brustzentrum Krankenhaus St. Marienstift Magdeburg / FAB-Z138</v>
      </c>
      <c r="G180" s="8"/>
      <c r="K180" s="68" t="s">
        <v>211</v>
      </c>
    </row>
    <row r="181" spans="1:11" x14ac:dyDescent="0.25">
      <c r="A181" s="6" t="s">
        <v>959</v>
      </c>
      <c r="B181" s="6" t="s">
        <v>1072</v>
      </c>
      <c r="C181" s="6" t="s">
        <v>28</v>
      </c>
      <c r="D181" s="6" t="s">
        <v>1073</v>
      </c>
      <c r="E181" s="6" t="s">
        <v>265</v>
      </c>
      <c r="F181" s="6" t="str">
        <f t="shared" si="2"/>
        <v>Mainz / Brustkrebszentrum am Marienhaus Klinikum Mainz / FAB-Z046 G</v>
      </c>
      <c r="G181" s="8"/>
      <c r="K181" s="68" t="s">
        <v>212</v>
      </c>
    </row>
    <row r="182" spans="1:11" x14ac:dyDescent="0.25">
      <c r="A182" s="6" t="s">
        <v>958</v>
      </c>
      <c r="B182" s="6" t="s">
        <v>418</v>
      </c>
      <c r="C182" s="6" t="s">
        <v>28</v>
      </c>
      <c r="D182" s="6" t="s">
        <v>419</v>
      </c>
      <c r="E182" s="6" t="s">
        <v>265</v>
      </c>
      <c r="F182" s="6" t="str">
        <f t="shared" si="2"/>
        <v>Mainz / Universitäres Brustkrebszentrum Mainz / FAB-Z018 G</v>
      </c>
      <c r="G182" s="8"/>
      <c r="K182" s="68" t="s">
        <v>1418</v>
      </c>
    </row>
    <row r="183" spans="1:11" x14ac:dyDescent="0.25">
      <c r="A183" s="6" t="s">
        <v>406</v>
      </c>
      <c r="B183" s="6" t="s">
        <v>407</v>
      </c>
      <c r="C183" s="6" t="s">
        <v>113</v>
      </c>
      <c r="D183" s="6" t="s">
        <v>8</v>
      </c>
      <c r="E183" s="6" t="s">
        <v>253</v>
      </c>
      <c r="F183" s="6" t="str">
        <f t="shared" si="2"/>
        <v>Mannheim / Interdisziplinäres Brustzentrum Mannheim / FAB-Z014 G</v>
      </c>
      <c r="G183" s="8"/>
      <c r="K183" s="68" t="s">
        <v>213</v>
      </c>
    </row>
    <row r="184" spans="1:11" x14ac:dyDescent="0.25">
      <c r="A184" s="6" t="s">
        <v>925</v>
      </c>
      <c r="B184" s="6" t="s">
        <v>1074</v>
      </c>
      <c r="C184" s="6" t="s">
        <v>113</v>
      </c>
      <c r="D184" s="6" t="s">
        <v>1075</v>
      </c>
      <c r="E184" s="6" t="s">
        <v>253</v>
      </c>
      <c r="F184" s="6" t="str">
        <f t="shared" si="2"/>
        <v>Mannheim / Brustkrebszentrum am Diako Mannheim / FAB-Z258 G</v>
      </c>
      <c r="G184" s="8"/>
      <c r="K184" s="68" t="s">
        <v>214</v>
      </c>
    </row>
    <row r="185" spans="1:11" x14ac:dyDescent="0.25">
      <c r="A185" s="6" t="s">
        <v>376</v>
      </c>
      <c r="B185" s="6" t="s">
        <v>377</v>
      </c>
      <c r="C185" s="6" t="s">
        <v>89</v>
      </c>
      <c r="D185" s="6" t="s">
        <v>378</v>
      </c>
      <c r="E185" s="6" t="s">
        <v>258</v>
      </c>
      <c r="F185" s="6" t="str">
        <f t="shared" si="2"/>
        <v>Marburg / Brustzentrum Regio im Comprehensive Cancer Center (CCC) Marburg / FAB-Z003 G</v>
      </c>
      <c r="G185" s="8"/>
      <c r="K185" s="68" t="s">
        <v>1352</v>
      </c>
    </row>
    <row r="186" spans="1:11" x14ac:dyDescent="0.25">
      <c r="A186" s="6" t="s">
        <v>545</v>
      </c>
      <c r="B186" s="6" t="s">
        <v>544</v>
      </c>
      <c r="C186" s="6" t="s">
        <v>546</v>
      </c>
      <c r="D186" s="6" t="s">
        <v>547</v>
      </c>
      <c r="E186" s="6" t="s">
        <v>256</v>
      </c>
      <c r="F186" s="6" t="str">
        <f t="shared" si="2"/>
        <v>Marktredwitz / Brustzentrum Weiden - Marktredwitz / FAB-Z078-2</v>
      </c>
      <c r="G186" s="8"/>
      <c r="K186" s="68" t="s">
        <v>1419</v>
      </c>
    </row>
    <row r="187" spans="1:11" x14ac:dyDescent="0.25">
      <c r="A187" s="6" t="s">
        <v>806</v>
      </c>
      <c r="B187" s="6" t="s">
        <v>805</v>
      </c>
      <c r="C187" s="6" t="s">
        <v>807</v>
      </c>
      <c r="D187" s="6" t="s">
        <v>808</v>
      </c>
      <c r="E187" s="6" t="s">
        <v>265</v>
      </c>
      <c r="F187" s="6" t="str">
        <f t="shared" si="2"/>
        <v>Mayen / Brustzentrum Kemperhof Koblenz &amp; St. Elisabeth Mayen / FAB-Z194-2</v>
      </c>
      <c r="G187" s="8"/>
      <c r="K187" s="68" t="s">
        <v>1353</v>
      </c>
    </row>
    <row r="188" spans="1:11" x14ac:dyDescent="0.25">
      <c r="A188" s="6" t="s">
        <v>433</v>
      </c>
      <c r="B188" s="6" t="s">
        <v>431</v>
      </c>
      <c r="C188" s="6" t="s">
        <v>60</v>
      </c>
      <c r="D188" s="6" t="s">
        <v>337</v>
      </c>
      <c r="E188" s="6" t="s">
        <v>270</v>
      </c>
      <c r="F188" s="6" t="str">
        <f t="shared" si="2"/>
        <v>Meiningen / Südthüringer Brustzentrum Suhl / Meiningen / FAB-Z025-2</v>
      </c>
      <c r="G188" s="8"/>
      <c r="K188" s="68" t="s">
        <v>215</v>
      </c>
    </row>
    <row r="189" spans="1:11" x14ac:dyDescent="0.25">
      <c r="A189" s="6" t="s">
        <v>583</v>
      </c>
      <c r="B189" s="6" t="s">
        <v>584</v>
      </c>
      <c r="C189" s="6" t="s">
        <v>73</v>
      </c>
      <c r="D189" s="6" t="s">
        <v>280</v>
      </c>
      <c r="E189" s="6" t="s">
        <v>256</v>
      </c>
      <c r="F189" s="6" t="str">
        <f t="shared" si="2"/>
        <v>Memmingen / Brustkrebszentrum Memmingen - Allgäu / FAB-Z095</v>
      </c>
      <c r="G189" s="8"/>
      <c r="K189" s="68" t="s">
        <v>216</v>
      </c>
    </row>
    <row r="190" spans="1:11" x14ac:dyDescent="0.25">
      <c r="A190" s="6" t="s">
        <v>690</v>
      </c>
      <c r="B190" s="6" t="s">
        <v>691</v>
      </c>
      <c r="C190" s="6" t="s">
        <v>692</v>
      </c>
      <c r="D190" s="6" t="s">
        <v>693</v>
      </c>
      <c r="E190" s="6" t="s">
        <v>179</v>
      </c>
      <c r="F190" s="6" t="str">
        <f t="shared" si="2"/>
        <v>Meran / Brustgesundheitszentrum Brixen - Meran Partner der Universitätsklinik Innsbruck / FAB-Z137-1</v>
      </c>
      <c r="G190" s="8"/>
      <c r="K190" s="68" t="s">
        <v>1327</v>
      </c>
    </row>
    <row r="191" spans="1:11" x14ac:dyDescent="0.25">
      <c r="A191" s="6" t="s">
        <v>447</v>
      </c>
      <c r="B191" s="6" t="s">
        <v>446</v>
      </c>
      <c r="C191" s="6" t="s">
        <v>448</v>
      </c>
      <c r="D191" s="6" t="s">
        <v>449</v>
      </c>
      <c r="E191" s="6" t="s">
        <v>259</v>
      </c>
      <c r="F191" s="6" t="str">
        <f t="shared" si="2"/>
        <v>Mittweida / Brustzentrum Chemnitz / FAB-Z030-2</v>
      </c>
      <c r="G191" s="8"/>
      <c r="K191" s="68" t="s">
        <v>217</v>
      </c>
    </row>
    <row r="192" spans="1:11" x14ac:dyDescent="0.25">
      <c r="A192" s="6" t="s">
        <v>657</v>
      </c>
      <c r="B192" s="6" t="s">
        <v>1147</v>
      </c>
      <c r="C192" s="6" t="s">
        <v>45</v>
      </c>
      <c r="D192" s="6" t="s">
        <v>658</v>
      </c>
      <c r="E192" s="6" t="s">
        <v>256</v>
      </c>
      <c r="F192" s="6" t="str">
        <f t="shared" si="2"/>
        <v>München / Interdisziplinäres Brustzentrum der Technischen Universität München / FAB-Z123 G</v>
      </c>
      <c r="G192" s="8"/>
      <c r="K192" s="68" t="s">
        <v>1355</v>
      </c>
    </row>
    <row r="193" spans="1:11" x14ac:dyDescent="0.25">
      <c r="A193" s="6" t="s">
        <v>758</v>
      </c>
      <c r="B193" s="6" t="s">
        <v>1076</v>
      </c>
      <c r="C193" s="6" t="s">
        <v>45</v>
      </c>
      <c r="D193" s="6" t="s">
        <v>1077</v>
      </c>
      <c r="E193" s="6" t="s">
        <v>256</v>
      </c>
      <c r="F193" s="6" t="str">
        <f t="shared" si="2"/>
        <v>München / Brustzentrum am Englischen Garten / FAB-Z169</v>
      </c>
      <c r="G193" s="8"/>
      <c r="K193" s="68" t="s">
        <v>1420</v>
      </c>
    </row>
    <row r="194" spans="1:11" x14ac:dyDescent="0.25">
      <c r="A194" s="6" t="s">
        <v>792</v>
      </c>
      <c r="B194" s="6" t="s">
        <v>793</v>
      </c>
      <c r="C194" s="6" t="s">
        <v>45</v>
      </c>
      <c r="D194" s="6" t="s">
        <v>283</v>
      </c>
      <c r="E194" s="6" t="s">
        <v>256</v>
      </c>
      <c r="F194" s="6" t="str">
        <f t="shared" si="2"/>
        <v>München / Brustzentrum Klinikum Dritter Orden München-Nymphenburg / FAB-Z188 G</v>
      </c>
      <c r="G194" s="8"/>
      <c r="K194" s="68" t="s">
        <v>1354</v>
      </c>
    </row>
    <row r="195" spans="1:11" x14ac:dyDescent="0.25">
      <c r="A195" s="6" t="s">
        <v>764</v>
      </c>
      <c r="B195" s="6" t="s">
        <v>989</v>
      </c>
      <c r="C195" s="6" t="s">
        <v>45</v>
      </c>
      <c r="D195" s="6" t="s">
        <v>990</v>
      </c>
      <c r="E195" s="6" t="s">
        <v>256</v>
      </c>
      <c r="F195" s="6" t="str">
        <f t="shared" si="2"/>
        <v>München / Brustkrebszentrum an der München Klinik Harlaching / FAB-Z172 G</v>
      </c>
      <c r="G195" s="8"/>
      <c r="K195" s="68" t="s">
        <v>1421</v>
      </c>
    </row>
    <row r="196" spans="1:11" x14ac:dyDescent="0.25">
      <c r="A196" s="6" t="s">
        <v>1148</v>
      </c>
      <c r="B196" s="6" t="s">
        <v>1149</v>
      </c>
      <c r="C196" s="6" t="s">
        <v>45</v>
      </c>
      <c r="D196" s="6" t="s">
        <v>1150</v>
      </c>
      <c r="E196" s="6" t="s">
        <v>256</v>
      </c>
      <c r="F196" s="6" t="str">
        <f t="shared" si="2"/>
        <v>München / Brustzentrum am LMU Klinikum / FAB-Z165 G</v>
      </c>
      <c r="G196" s="8"/>
      <c r="K196" s="68" t="s">
        <v>218</v>
      </c>
    </row>
    <row r="197" spans="1:11" x14ac:dyDescent="0.25">
      <c r="A197" s="6" t="s">
        <v>900</v>
      </c>
      <c r="B197" s="6" t="s">
        <v>901</v>
      </c>
      <c r="C197" s="6" t="s">
        <v>45</v>
      </c>
      <c r="D197" s="6" t="s">
        <v>902</v>
      </c>
      <c r="E197" s="6" t="s">
        <v>256</v>
      </c>
      <c r="F197" s="6" t="str">
        <f t="shared" si="2"/>
        <v>München / Interdisziplinäres Brustkrebszentrum am Rotkreuzklinikum München / FAB-Z244 G</v>
      </c>
      <c r="G197" s="8"/>
      <c r="K197" s="68" t="s">
        <v>219</v>
      </c>
    </row>
    <row r="198" spans="1:11" x14ac:dyDescent="0.25">
      <c r="A198" s="6" t="s">
        <v>937</v>
      </c>
      <c r="B198" s="6" t="s">
        <v>938</v>
      </c>
      <c r="C198" s="6" t="s">
        <v>45</v>
      </c>
      <c r="D198" s="6" t="s">
        <v>939</v>
      </c>
      <c r="E198" s="6" t="s">
        <v>256</v>
      </c>
      <c r="F198" s="6" t="str">
        <f t="shared" si="2"/>
        <v>München / Interdisziplinäres Brustkrebszentrum Helios Klinikum München West / FAB-Z265</v>
      </c>
      <c r="G198" s="8"/>
      <c r="K198" s="68" t="s">
        <v>1423</v>
      </c>
    </row>
    <row r="199" spans="1:11" x14ac:dyDescent="0.25">
      <c r="A199" s="6" t="s">
        <v>1078</v>
      </c>
      <c r="B199" s="6" t="s">
        <v>1079</v>
      </c>
      <c r="C199" s="6" t="s">
        <v>1080</v>
      </c>
      <c r="D199" s="6" t="s">
        <v>1081</v>
      </c>
      <c r="E199" s="6" t="s">
        <v>2</v>
      </c>
      <c r="F199" s="6" t="str">
        <f t="shared" si="2"/>
        <v>Münsterlingen / Brustkrebszentrum Thurgau am Kantonsspital Münsterlingen / FAB-Z286</v>
      </c>
      <c r="G199" s="8"/>
      <c r="K199" s="68" t="s">
        <v>1424</v>
      </c>
    </row>
    <row r="200" spans="1:11" x14ac:dyDescent="0.25">
      <c r="A200" s="6" t="s">
        <v>490</v>
      </c>
      <c r="B200" s="6" t="s">
        <v>491</v>
      </c>
      <c r="C200" s="6" t="s">
        <v>50</v>
      </c>
      <c r="D200" s="6" t="s">
        <v>492</v>
      </c>
      <c r="E200" s="6" t="s">
        <v>253</v>
      </c>
      <c r="F200" s="6" t="str">
        <f t="shared" ref="F200:F263" si="3">CONCATENATE(C200," / ",B200," / ",A200)</f>
        <v>Mutlangen / Brustzentrum Schwäbisch Gmünd / FAB-Z053 G</v>
      </c>
      <c r="G200" s="8"/>
      <c r="K200" s="68" t="s">
        <v>220</v>
      </c>
    </row>
    <row r="201" spans="1:11" x14ac:dyDescent="0.25">
      <c r="A201" s="6" t="s">
        <v>577</v>
      </c>
      <c r="B201" s="6" t="s">
        <v>578</v>
      </c>
      <c r="C201" s="6" t="s">
        <v>338</v>
      </c>
      <c r="D201" s="6" t="s">
        <v>339</v>
      </c>
      <c r="E201" s="6" t="s">
        <v>285</v>
      </c>
      <c r="F201" s="6" t="str">
        <f t="shared" si="3"/>
        <v>Neubrandenburg / Brustzentrum am Dietrich-Bonhoeffer-Klinikum / FAB-Z093</v>
      </c>
      <c r="G201" s="8"/>
      <c r="K201" s="68" t="s">
        <v>1359</v>
      </c>
    </row>
    <row r="202" spans="1:11" x14ac:dyDescent="0.25">
      <c r="A202" s="6" t="s">
        <v>644</v>
      </c>
      <c r="B202" s="6" t="s">
        <v>645</v>
      </c>
      <c r="C202" s="6" t="s">
        <v>36</v>
      </c>
      <c r="D202" s="6" t="s">
        <v>269</v>
      </c>
      <c r="E202" s="6" t="s">
        <v>256</v>
      </c>
      <c r="F202" s="6" t="str">
        <f t="shared" si="3"/>
        <v>Neumarkt in der Oberpfalz / Brustzentrum Neumarkt / FAB-Z117 G</v>
      </c>
      <c r="G202" s="8"/>
      <c r="K202" s="68" t="s">
        <v>1425</v>
      </c>
    </row>
    <row r="203" spans="1:11" x14ac:dyDescent="0.25">
      <c r="A203" s="6" t="s">
        <v>566</v>
      </c>
      <c r="B203" s="6" t="s">
        <v>564</v>
      </c>
      <c r="C203" s="6" t="s">
        <v>340</v>
      </c>
      <c r="D203" s="6" t="s">
        <v>341</v>
      </c>
      <c r="E203" s="6" t="s">
        <v>288</v>
      </c>
      <c r="F203" s="6" t="str">
        <f t="shared" si="3"/>
        <v>Neumünster / Holsteinisches Brustzentrum  / FAB-Z087-4</v>
      </c>
      <c r="G203" s="8"/>
      <c r="K203" s="68" t="s">
        <v>1360</v>
      </c>
    </row>
    <row r="204" spans="1:11" x14ac:dyDescent="0.25">
      <c r="A204" s="6" t="s">
        <v>675</v>
      </c>
      <c r="B204" s="6" t="s">
        <v>1151</v>
      </c>
      <c r="C204" s="6" t="s">
        <v>1152</v>
      </c>
      <c r="D204" s="6" t="s">
        <v>1153</v>
      </c>
      <c r="E204" s="6" t="s">
        <v>268</v>
      </c>
      <c r="F204" s="6" t="str">
        <f t="shared" si="3"/>
        <v>Neunkirchen / Brustkrebszentrum Marienhausklinik St. Josef Kohlhof Neunkirchen / FAB-Z131</v>
      </c>
      <c r="G204" s="8"/>
      <c r="K204" s="68" t="s">
        <v>221</v>
      </c>
    </row>
    <row r="205" spans="1:11" x14ac:dyDescent="0.25">
      <c r="A205" s="6" t="s">
        <v>993</v>
      </c>
      <c r="B205" s="6" t="s">
        <v>859</v>
      </c>
      <c r="C205" s="6" t="s">
        <v>101</v>
      </c>
      <c r="D205" s="6" t="s">
        <v>1154</v>
      </c>
      <c r="E205" s="6" t="s">
        <v>289</v>
      </c>
      <c r="F205" s="6" t="str">
        <f t="shared" si="3"/>
        <v>Neuruppin / Brustkrebszentrum Neuruppin | Nordbrandenburg / FAB-Z225 G</v>
      </c>
      <c r="G205" s="8"/>
      <c r="K205" s="68" t="s">
        <v>1362</v>
      </c>
    </row>
    <row r="206" spans="1:11" x14ac:dyDescent="0.25">
      <c r="A206" s="6" t="s">
        <v>782</v>
      </c>
      <c r="B206" s="6" t="s">
        <v>783</v>
      </c>
      <c r="C206" s="6" t="s">
        <v>86</v>
      </c>
      <c r="D206" s="6" t="s">
        <v>286</v>
      </c>
      <c r="E206" s="6" t="s">
        <v>265</v>
      </c>
      <c r="F206" s="6" t="str">
        <f t="shared" si="3"/>
        <v>Neustadt an der Weinstraße / Brustzentrum Neustadt an der Weinstraße / FAB-Z184</v>
      </c>
      <c r="G206" s="8"/>
      <c r="K206" s="68" t="s">
        <v>1363</v>
      </c>
    </row>
    <row r="207" spans="1:11" x14ac:dyDescent="0.25">
      <c r="A207" s="6" t="s">
        <v>1155</v>
      </c>
      <c r="B207" s="6" t="s">
        <v>1156</v>
      </c>
      <c r="C207" s="6" t="s">
        <v>729</v>
      </c>
      <c r="D207" s="6" t="s">
        <v>730</v>
      </c>
      <c r="E207" s="6" t="s">
        <v>265</v>
      </c>
      <c r="F207" s="6" t="str">
        <f t="shared" si="3"/>
        <v>Neuwied / Brustkrebszentrum Marienhaus Klinikum Neuwied / FAB-Z152</v>
      </c>
      <c r="G207" s="8"/>
      <c r="K207" s="68" t="s">
        <v>1364</v>
      </c>
    </row>
    <row r="208" spans="1:11" x14ac:dyDescent="0.25">
      <c r="A208" s="6" t="s">
        <v>756</v>
      </c>
      <c r="B208" s="6" t="s">
        <v>757</v>
      </c>
      <c r="C208" s="6" t="s">
        <v>144</v>
      </c>
      <c r="D208" s="6" t="s">
        <v>13</v>
      </c>
      <c r="E208" s="6" t="s">
        <v>270</v>
      </c>
      <c r="F208" s="6" t="str">
        <f t="shared" si="3"/>
        <v>Nordhausen / Brustzentrum Nordhausen / FAB-Z168</v>
      </c>
      <c r="G208" s="8"/>
      <c r="K208" s="68" t="s">
        <v>1410</v>
      </c>
    </row>
    <row r="209" spans="1:11" x14ac:dyDescent="0.25">
      <c r="A209" s="6" t="s">
        <v>798</v>
      </c>
      <c r="B209" s="6" t="s">
        <v>797</v>
      </c>
      <c r="C209" s="6" t="s">
        <v>799</v>
      </c>
      <c r="D209" s="6" t="s">
        <v>800</v>
      </c>
      <c r="E209" s="6" t="s">
        <v>260</v>
      </c>
      <c r="F209" s="6" t="str">
        <f t="shared" si="3"/>
        <v>Nordhorn / Kooperatives Brustzentrum Lingen-Nordhorn / FAB-Z191-2</v>
      </c>
      <c r="G209" s="8"/>
      <c r="K209" s="68" t="s">
        <v>1422</v>
      </c>
    </row>
    <row r="210" spans="1:11" x14ac:dyDescent="0.25">
      <c r="A210" s="6" t="s">
        <v>591</v>
      </c>
      <c r="B210" s="6" t="s">
        <v>592</v>
      </c>
      <c r="C210" s="6" t="s">
        <v>24</v>
      </c>
      <c r="D210" s="6" t="s">
        <v>262</v>
      </c>
      <c r="E210" s="6" t="s">
        <v>256</v>
      </c>
      <c r="F210" s="6" t="str">
        <f t="shared" si="3"/>
        <v>Nürnberg / Interdisziplinäres Brustzentrum Klinikum Nürnberg / FAB-Z099 G</v>
      </c>
      <c r="G210" s="8"/>
      <c r="K210" s="68" t="s">
        <v>222</v>
      </c>
    </row>
    <row r="211" spans="1:11" x14ac:dyDescent="0.25">
      <c r="A211" s="6" t="s">
        <v>1157</v>
      </c>
      <c r="B211" s="6" t="s">
        <v>467</v>
      </c>
      <c r="C211" s="6" t="s">
        <v>83</v>
      </c>
      <c r="D211" s="6" t="s">
        <v>342</v>
      </c>
      <c r="E211" s="6" t="s">
        <v>253</v>
      </c>
      <c r="F211" s="6" t="str">
        <f t="shared" si="3"/>
        <v>Nürtingen / Brustzentrum Nürtingen Ruit / FAB-Z039-1</v>
      </c>
      <c r="G211" s="8"/>
      <c r="K211" s="68" t="s">
        <v>1381</v>
      </c>
    </row>
    <row r="212" spans="1:11" x14ac:dyDescent="0.25">
      <c r="A212" s="6" t="s">
        <v>715</v>
      </c>
      <c r="B212" s="6" t="s">
        <v>716</v>
      </c>
      <c r="C212" s="6" t="s">
        <v>717</v>
      </c>
      <c r="D212" s="6" t="s">
        <v>718</v>
      </c>
      <c r="E212" s="6" t="s">
        <v>260</v>
      </c>
      <c r="F212" s="6" t="str">
        <f t="shared" si="3"/>
        <v>Obernkirchen / Brustzentrum Schaumburg / FAB-Z145</v>
      </c>
      <c r="G212" s="8"/>
      <c r="K212" s="68" t="s">
        <v>1382</v>
      </c>
    </row>
    <row r="213" spans="1:11" x14ac:dyDescent="0.25">
      <c r="A213" s="6" t="s">
        <v>482</v>
      </c>
      <c r="B213" s="6" t="s">
        <v>483</v>
      </c>
      <c r="C213" s="6" t="s">
        <v>41</v>
      </c>
      <c r="D213" s="6" t="s">
        <v>484</v>
      </c>
      <c r="E213" s="6" t="s">
        <v>258</v>
      </c>
      <c r="F213" s="6" t="str">
        <f t="shared" si="3"/>
        <v>Offenbach am Main / Brustkompetenzzentrum Ketteler Krankenhaus / FAB-Z049</v>
      </c>
      <c r="G213" s="8"/>
      <c r="K213" s="68" t="s">
        <v>1365</v>
      </c>
    </row>
    <row r="214" spans="1:11" x14ac:dyDescent="0.25">
      <c r="A214" s="6" t="s">
        <v>599</v>
      </c>
      <c r="B214" s="6" t="s">
        <v>600</v>
      </c>
      <c r="C214" s="6" t="s">
        <v>41</v>
      </c>
      <c r="D214" s="6" t="s">
        <v>601</v>
      </c>
      <c r="E214" s="6" t="s">
        <v>258</v>
      </c>
      <c r="F214" s="6" t="str">
        <f t="shared" si="3"/>
        <v>Offenbach am Main / Brustzentrum Sana Klinikum Offenbach / FAB-Z102 G</v>
      </c>
      <c r="G214" s="8"/>
      <c r="K214" s="68" t="s">
        <v>1426</v>
      </c>
    </row>
    <row r="215" spans="1:11" x14ac:dyDescent="0.25">
      <c r="A215" s="6" t="s">
        <v>465</v>
      </c>
      <c r="B215" s="6" t="s">
        <v>466</v>
      </c>
      <c r="C215" s="6" t="s">
        <v>53</v>
      </c>
      <c r="D215" s="6" t="s">
        <v>969</v>
      </c>
      <c r="E215" s="6" t="s">
        <v>253</v>
      </c>
      <c r="F215" s="6" t="str">
        <f t="shared" si="3"/>
        <v>Offenburg / Brustzentrum Offenburg / FAB-Z038 G</v>
      </c>
      <c r="G215" s="8"/>
      <c r="K215" s="68" t="s">
        <v>223</v>
      </c>
    </row>
    <row r="216" spans="1:11" x14ac:dyDescent="0.25">
      <c r="A216" s="6" t="s">
        <v>434</v>
      </c>
      <c r="B216" s="6" t="s">
        <v>435</v>
      </c>
      <c r="C216" s="6" t="s">
        <v>125</v>
      </c>
      <c r="D216" s="6" t="s">
        <v>343</v>
      </c>
      <c r="E216" s="6" t="s">
        <v>260</v>
      </c>
      <c r="F216" s="6" t="str">
        <f t="shared" si="3"/>
        <v>Oldenburg / Brustzentrum Klinikum Oldenburg / FAB-Z026 G</v>
      </c>
      <c r="G216" s="8"/>
      <c r="K216" s="68" t="s">
        <v>1427</v>
      </c>
    </row>
    <row r="217" spans="1:11" x14ac:dyDescent="0.25">
      <c r="A217" s="6" t="s">
        <v>382</v>
      </c>
      <c r="B217" s="6" t="s">
        <v>383</v>
      </c>
      <c r="C217" s="6" t="s">
        <v>125</v>
      </c>
      <c r="D217" s="6" t="s">
        <v>384</v>
      </c>
      <c r="E217" s="6" t="s">
        <v>260</v>
      </c>
      <c r="F217" s="6" t="str">
        <f t="shared" si="3"/>
        <v>Oldenburg / Oldenburger Brustzentrum / FAB-Z006 G</v>
      </c>
      <c r="G217" s="8"/>
      <c r="K217" s="68" t="s">
        <v>1428</v>
      </c>
    </row>
    <row r="218" spans="1:11" x14ac:dyDescent="0.25">
      <c r="A218" s="6" t="s">
        <v>889</v>
      </c>
      <c r="B218" s="6" t="s">
        <v>890</v>
      </c>
      <c r="C218" s="6" t="s">
        <v>891</v>
      </c>
      <c r="D218" s="6" t="s">
        <v>892</v>
      </c>
      <c r="E218" s="6" t="s">
        <v>289</v>
      </c>
      <c r="F218" s="6" t="str">
        <f t="shared" si="3"/>
        <v>Oranienburg / Brustkrebszentrum Oberhavel / FAB-Z239</v>
      </c>
      <c r="G218" s="8"/>
      <c r="K218" s="68" t="s">
        <v>224</v>
      </c>
    </row>
    <row r="219" spans="1:11" x14ac:dyDescent="0.25">
      <c r="A219" s="6" t="s">
        <v>1158</v>
      </c>
      <c r="B219" s="6" t="s">
        <v>1159</v>
      </c>
      <c r="C219" s="6" t="s">
        <v>1160</v>
      </c>
      <c r="D219" s="6" t="s">
        <v>1161</v>
      </c>
      <c r="E219" s="6" t="s">
        <v>260</v>
      </c>
      <c r="F219" s="6" t="str">
        <f t="shared" si="3"/>
        <v>Osnabrück / Brustkrebszentrum am Klinikum Osnabrück / FAB-Z259 G</v>
      </c>
      <c r="G219" s="8"/>
      <c r="K219" s="68" t="s">
        <v>1429</v>
      </c>
    </row>
    <row r="220" spans="1:11" x14ac:dyDescent="0.25">
      <c r="A220" s="10" t="s">
        <v>468</v>
      </c>
      <c r="B220" s="6" t="s">
        <v>467</v>
      </c>
      <c r="C220" s="6" t="s">
        <v>344</v>
      </c>
      <c r="D220" s="6" t="s">
        <v>345</v>
      </c>
      <c r="E220" s="6" t="s">
        <v>253</v>
      </c>
      <c r="F220" s="6" t="str">
        <f t="shared" si="3"/>
        <v>Ostfildern / Brustzentrum Nürtingen Ruit / FAB-Z039-2</v>
      </c>
      <c r="G220" s="8"/>
      <c r="K220" s="68" t="s">
        <v>1380</v>
      </c>
    </row>
    <row r="221" spans="1:11" x14ac:dyDescent="0.25">
      <c r="A221" s="6" t="s">
        <v>1162</v>
      </c>
      <c r="B221" s="6" t="s">
        <v>1163</v>
      </c>
      <c r="C221" s="6" t="s">
        <v>1164</v>
      </c>
      <c r="D221" s="6" t="s">
        <v>1165</v>
      </c>
      <c r="E221" s="6" t="s">
        <v>251</v>
      </c>
      <c r="F221" s="6" t="str">
        <f t="shared" si="3"/>
        <v>Paderborn / Kooperatives Brustkrebszentrum Paderborn / FAB-Z288 G</v>
      </c>
      <c r="G221" s="8"/>
      <c r="K221" s="68" t="s">
        <v>225</v>
      </c>
    </row>
    <row r="222" spans="1:11" x14ac:dyDescent="0.25">
      <c r="A222" s="6" t="s">
        <v>996</v>
      </c>
      <c r="B222" s="6" t="s">
        <v>997</v>
      </c>
      <c r="C222" s="6" t="s">
        <v>998</v>
      </c>
      <c r="D222" s="6" t="s">
        <v>999</v>
      </c>
      <c r="E222" s="6" t="s">
        <v>256</v>
      </c>
      <c r="F222" s="6" t="str">
        <f t="shared" si="3"/>
        <v>Passau / Brustkrebszentrum Klinikum Passau / FAB-Z271 G</v>
      </c>
      <c r="G222" s="8"/>
      <c r="K222" s="68" t="s">
        <v>226</v>
      </c>
    </row>
    <row r="223" spans="1:11" x14ac:dyDescent="0.25">
      <c r="A223" s="6" t="s">
        <v>1166</v>
      </c>
      <c r="B223" s="6" t="s">
        <v>893</v>
      </c>
      <c r="C223" s="6" t="s">
        <v>127</v>
      </c>
      <c r="D223" s="6" t="s">
        <v>894</v>
      </c>
      <c r="E223" s="10" t="s">
        <v>253</v>
      </c>
      <c r="F223" s="6" t="str">
        <f t="shared" si="3"/>
        <v>Pforzheim / Brustzentrum Siloah St.Trudpert Klinikum Pforzheim / FAB-Z240 G</v>
      </c>
      <c r="G223" s="8"/>
      <c r="K223" s="68" t="s">
        <v>1366</v>
      </c>
    </row>
    <row r="224" spans="1:11" x14ac:dyDescent="0.25">
      <c r="A224" s="6" t="s">
        <v>632</v>
      </c>
      <c r="B224" s="6" t="s">
        <v>633</v>
      </c>
      <c r="C224" s="6" t="s">
        <v>127</v>
      </c>
      <c r="D224" s="6" t="s">
        <v>346</v>
      </c>
      <c r="E224" s="6" t="s">
        <v>253</v>
      </c>
      <c r="F224" s="6" t="str">
        <f t="shared" si="3"/>
        <v>Pforzheim / Brustzentrum HELIOS Klinikum Pforzheim / FAB-Z113</v>
      </c>
      <c r="G224" s="8"/>
      <c r="K224" s="68" t="s">
        <v>1367</v>
      </c>
    </row>
    <row r="225" spans="1:11" x14ac:dyDescent="0.25">
      <c r="A225" s="6" t="s">
        <v>1082</v>
      </c>
      <c r="B225" s="6" t="s">
        <v>980</v>
      </c>
      <c r="C225" s="6" t="s">
        <v>87</v>
      </c>
      <c r="D225" s="6" t="s">
        <v>585</v>
      </c>
      <c r="E225" s="6" t="s">
        <v>288</v>
      </c>
      <c r="F225" s="6" t="str">
        <f t="shared" si="3"/>
        <v>Pinneberg / Brustkrebszentrum Pinneberg / FAB-Z096 G</v>
      </c>
      <c r="G225" s="8"/>
      <c r="K225" s="68" t="s">
        <v>1357</v>
      </c>
    </row>
    <row r="226" spans="1:11" x14ac:dyDescent="0.25">
      <c r="A226" s="6" t="s">
        <v>1083</v>
      </c>
      <c r="B226" s="6" t="s">
        <v>1084</v>
      </c>
      <c r="C226" s="6" t="s">
        <v>1085</v>
      </c>
      <c r="D226" s="6" t="s">
        <v>1086</v>
      </c>
      <c r="E226" s="6" t="s">
        <v>265</v>
      </c>
      <c r="F226" s="6" t="str">
        <f t="shared" si="3"/>
        <v>Pirmasens / Brustkrebszentrum Pirmasens / FAB-Z218</v>
      </c>
      <c r="G226" s="8"/>
      <c r="K226" s="68" t="s">
        <v>1358</v>
      </c>
    </row>
    <row r="227" spans="1:11" x14ac:dyDescent="0.25">
      <c r="A227" s="6" t="s">
        <v>1087</v>
      </c>
      <c r="B227" s="6" t="s">
        <v>814</v>
      </c>
      <c r="C227" s="6" t="s">
        <v>91</v>
      </c>
      <c r="D227" s="6" t="s">
        <v>815</v>
      </c>
      <c r="E227" s="6" t="s">
        <v>289</v>
      </c>
      <c r="F227" s="6" t="str">
        <f t="shared" si="3"/>
        <v>Potsdam / Brustkrebszentrum Potsdam / FAB-Z201 G</v>
      </c>
      <c r="G227" s="9"/>
      <c r="K227" s="68" t="s">
        <v>1368</v>
      </c>
    </row>
    <row r="228" spans="1:11" x14ac:dyDescent="0.25">
      <c r="A228" s="6" t="s">
        <v>519</v>
      </c>
      <c r="B228" s="6" t="s">
        <v>1033</v>
      </c>
      <c r="C228" s="6" t="s">
        <v>520</v>
      </c>
      <c r="D228" s="6" t="s">
        <v>521</v>
      </c>
      <c r="E228" s="6" t="s">
        <v>259</v>
      </c>
      <c r="F228" s="6" t="str">
        <f t="shared" si="3"/>
        <v>Radebeul / Regionales Brustzentrum Dresden am Nationalen Centrum für Tumorerkrankungen Dresden (NCT/UCC) / FAB-Z064-4</v>
      </c>
      <c r="G228" s="9"/>
      <c r="K228" s="68" t="s">
        <v>227</v>
      </c>
    </row>
    <row r="229" spans="1:11" x14ac:dyDescent="0.25">
      <c r="A229" s="6" t="s">
        <v>533</v>
      </c>
      <c r="B229" s="6" t="s">
        <v>534</v>
      </c>
      <c r="C229" s="6" t="s">
        <v>99</v>
      </c>
      <c r="D229" s="6" t="s">
        <v>1088</v>
      </c>
      <c r="E229" s="6" t="s">
        <v>253</v>
      </c>
      <c r="F229" s="6" t="str">
        <f t="shared" si="3"/>
        <v>Ravensburg / Brustzentrum Oberschwaben / FAB-Z071-1 G</v>
      </c>
      <c r="G229" s="8"/>
      <c r="K229" s="68" t="s">
        <v>1369</v>
      </c>
    </row>
    <row r="230" spans="1:11" x14ac:dyDescent="0.25">
      <c r="A230" s="6" t="s">
        <v>940</v>
      </c>
      <c r="B230" s="6" t="s">
        <v>941</v>
      </c>
      <c r="C230" s="6" t="s">
        <v>74</v>
      </c>
      <c r="D230" s="6" t="s">
        <v>1167</v>
      </c>
      <c r="E230" s="6" t="s">
        <v>256</v>
      </c>
      <c r="F230" s="6" t="str">
        <f t="shared" si="3"/>
        <v>Regensburg / Brustkrebszentrum Barmherzige Brüder Regensburg / FAB-Z266 G</v>
      </c>
      <c r="G230" s="8"/>
      <c r="K230" s="68" t="s">
        <v>1370</v>
      </c>
    </row>
    <row r="231" spans="1:11" x14ac:dyDescent="0.25">
      <c r="A231" s="6" t="s">
        <v>551</v>
      </c>
      <c r="B231" s="6" t="s">
        <v>552</v>
      </c>
      <c r="C231" s="6" t="s">
        <v>74</v>
      </c>
      <c r="D231" s="6" t="s">
        <v>553</v>
      </c>
      <c r="E231" s="6" t="s">
        <v>256</v>
      </c>
      <c r="F231" s="6" t="str">
        <f t="shared" si="3"/>
        <v>Regensburg / Universitäres Brustkrebszentrum Regensburg / FAB-Z083 G</v>
      </c>
      <c r="G231" s="8"/>
      <c r="K231" s="68" t="s">
        <v>228</v>
      </c>
    </row>
    <row r="232" spans="1:11" x14ac:dyDescent="0.25">
      <c r="A232" s="6" t="s">
        <v>561</v>
      </c>
      <c r="B232" s="6" t="s">
        <v>562</v>
      </c>
      <c r="C232" s="6" t="s">
        <v>128</v>
      </c>
      <c r="D232" s="6" t="s">
        <v>9</v>
      </c>
      <c r="E232" s="6" t="s">
        <v>288</v>
      </c>
      <c r="F232" s="6" t="str">
        <f t="shared" si="3"/>
        <v>Rendsburg / Holsteinisches Brustzentrum / FAB-Z087-1</v>
      </c>
      <c r="G232" s="9"/>
      <c r="K232" s="68" t="s">
        <v>229</v>
      </c>
    </row>
    <row r="233" spans="1:11" x14ac:dyDescent="0.25">
      <c r="A233" s="6" t="s">
        <v>554</v>
      </c>
      <c r="B233" s="6" t="s">
        <v>555</v>
      </c>
      <c r="C233" s="6" t="s">
        <v>64</v>
      </c>
      <c r="D233" s="6" t="s">
        <v>556</v>
      </c>
      <c r="E233" s="6" t="s">
        <v>253</v>
      </c>
      <c r="F233" s="6" t="str">
        <f t="shared" si="3"/>
        <v>Reutlingen / Brustzentrum Reutlingen / FAB-Z084 G</v>
      </c>
      <c r="G233" s="8"/>
      <c r="K233" s="68" t="s">
        <v>230</v>
      </c>
    </row>
    <row r="234" spans="1:11" x14ac:dyDescent="0.25">
      <c r="A234" s="6" t="s">
        <v>943</v>
      </c>
      <c r="B234" s="6" t="s">
        <v>944</v>
      </c>
      <c r="C234" s="6" t="s">
        <v>945</v>
      </c>
      <c r="D234" s="6" t="s">
        <v>946</v>
      </c>
      <c r="E234" s="6" t="s">
        <v>2</v>
      </c>
      <c r="F234" s="6" t="str">
        <f t="shared" si="3"/>
        <v>Rheinfelden / Interdisziplinäres Brustkrebszentrum Rheinfelden / FAB-Z268</v>
      </c>
      <c r="G234" s="8"/>
      <c r="K234" s="68" t="s">
        <v>231</v>
      </c>
    </row>
    <row r="235" spans="1:11" x14ac:dyDescent="0.25">
      <c r="A235" s="6" t="s">
        <v>616</v>
      </c>
      <c r="B235" s="6" t="s">
        <v>617</v>
      </c>
      <c r="C235" s="6" t="s">
        <v>618</v>
      </c>
      <c r="D235" s="6" t="s">
        <v>619</v>
      </c>
      <c r="E235" s="6" t="s">
        <v>259</v>
      </c>
      <c r="F235" s="6" t="str">
        <f t="shared" si="3"/>
        <v>Rodewisch / Brustzentrum Vogtland / FAB-Z108</v>
      </c>
      <c r="G235" s="8"/>
      <c r="K235" s="68" t="s">
        <v>232</v>
      </c>
    </row>
    <row r="236" spans="1:11" x14ac:dyDescent="0.25">
      <c r="A236" s="6" t="s">
        <v>408</v>
      </c>
      <c r="B236" s="6" t="s">
        <v>409</v>
      </c>
      <c r="C236" s="6" t="s">
        <v>56</v>
      </c>
      <c r="D236" s="6" t="s">
        <v>347</v>
      </c>
      <c r="E236" s="6" t="s">
        <v>256</v>
      </c>
      <c r="F236" s="6" t="str">
        <f t="shared" si="3"/>
        <v>Rosenheim / Kooperatives Brustzentrum Südostbayern / FAB-Z015-1 G</v>
      </c>
      <c r="G236" s="8"/>
      <c r="K236" s="68" t="s">
        <v>1383</v>
      </c>
    </row>
    <row r="237" spans="1:11" x14ac:dyDescent="0.25">
      <c r="A237" s="6" t="s">
        <v>895</v>
      </c>
      <c r="B237" s="6" t="s">
        <v>896</v>
      </c>
      <c r="C237" s="6" t="s">
        <v>130</v>
      </c>
      <c r="D237" s="6" t="s">
        <v>14</v>
      </c>
      <c r="E237" s="6" t="s">
        <v>285</v>
      </c>
      <c r="F237" s="6" t="str">
        <f t="shared" si="3"/>
        <v>Rostock / Universitäts-Brustzentrum Rostock / FAB-Z241 G</v>
      </c>
      <c r="G237" s="8"/>
      <c r="K237" s="68" t="s">
        <v>233</v>
      </c>
    </row>
    <row r="238" spans="1:11" x14ac:dyDescent="0.25">
      <c r="A238" s="6" t="s">
        <v>826</v>
      </c>
      <c r="B238" s="6" t="s">
        <v>827</v>
      </c>
      <c r="C238" s="6" t="s">
        <v>117</v>
      </c>
      <c r="D238" s="6" t="s">
        <v>348</v>
      </c>
      <c r="E238" s="6" t="s">
        <v>260</v>
      </c>
      <c r="F238" s="6" t="str">
        <f t="shared" si="3"/>
        <v>Rotenburg (Wümme) / Brustzentrum am AGAPLESION DIAKONIEKLINIKUM ROTENBURG / FAB-Z207</v>
      </c>
      <c r="G238" s="8"/>
      <c r="K238" s="68" t="s">
        <v>1372</v>
      </c>
    </row>
    <row r="239" spans="1:11" x14ac:dyDescent="0.25">
      <c r="A239" s="6" t="s">
        <v>622</v>
      </c>
      <c r="B239" s="6" t="s">
        <v>623</v>
      </c>
      <c r="C239" s="6" t="s">
        <v>66</v>
      </c>
      <c r="D239" s="6" t="s">
        <v>624</v>
      </c>
      <c r="E239" s="6" t="s">
        <v>253</v>
      </c>
      <c r="F239" s="6" t="str">
        <f t="shared" si="3"/>
        <v>Rottweil / Brustzentrum Neckar-Donau / FAB-Z110-1</v>
      </c>
      <c r="G239" s="8"/>
      <c r="K239" s="68" t="s">
        <v>1373</v>
      </c>
    </row>
    <row r="240" spans="1:11" x14ac:dyDescent="0.25">
      <c r="A240" s="6" t="s">
        <v>947</v>
      </c>
      <c r="B240" s="6" t="s">
        <v>948</v>
      </c>
      <c r="C240" s="6" t="s">
        <v>143</v>
      </c>
      <c r="D240" s="6" t="s">
        <v>949</v>
      </c>
      <c r="E240" s="6" t="s">
        <v>258</v>
      </c>
      <c r="F240" s="6" t="str">
        <f t="shared" si="3"/>
        <v>Rüsselsheim / Brustkrebszentrum Rüsselsheim / FAB-Z269</v>
      </c>
      <c r="G240" s="8"/>
      <c r="K240" s="68" t="s">
        <v>234</v>
      </c>
    </row>
    <row r="241" spans="1:11" x14ac:dyDescent="0.25">
      <c r="A241" s="6" t="s">
        <v>965</v>
      </c>
      <c r="B241" s="6" t="s">
        <v>426</v>
      </c>
      <c r="C241" s="6" t="s">
        <v>349</v>
      </c>
      <c r="D241" s="6" t="s">
        <v>350</v>
      </c>
      <c r="E241" s="6" t="s">
        <v>268</v>
      </c>
      <c r="F241" s="6" t="str">
        <f t="shared" si="3"/>
        <v>Saarbrücken / Brustzentrum Saar Mitte / FAB-Z023 G</v>
      </c>
      <c r="G241" s="9"/>
      <c r="K241" s="68" t="s">
        <v>1385</v>
      </c>
    </row>
    <row r="242" spans="1:11" x14ac:dyDescent="0.25">
      <c r="A242" s="6" t="s">
        <v>1089</v>
      </c>
      <c r="B242" s="6" t="s">
        <v>629</v>
      </c>
      <c r="C242" s="6" t="s">
        <v>630</v>
      </c>
      <c r="D242" s="6" t="s">
        <v>631</v>
      </c>
      <c r="E242" s="6" t="s">
        <v>268</v>
      </c>
      <c r="F242" s="6" t="str">
        <f t="shared" si="3"/>
        <v>Saarlouis / Brustkrebszentrum Saarlouis am DRK Krankenhaus / FAB-Z112 G</v>
      </c>
      <c r="G242" s="8"/>
      <c r="K242" s="68" t="s">
        <v>235</v>
      </c>
    </row>
    <row r="243" spans="1:11" x14ac:dyDescent="0.25">
      <c r="A243" s="6" t="s">
        <v>608</v>
      </c>
      <c r="B243" s="6" t="s">
        <v>607</v>
      </c>
      <c r="C243" s="6" t="s">
        <v>609</v>
      </c>
      <c r="D243" s="6" t="s">
        <v>610</v>
      </c>
      <c r="E243" s="6" t="s">
        <v>267</v>
      </c>
      <c r="F243" s="6" t="str">
        <f t="shared" si="3"/>
        <v>Salzwedel (Hansestadt) / Brustzentrum Altmark / FAB-Z105-2</v>
      </c>
      <c r="G243" s="8"/>
      <c r="K243" s="68" t="s">
        <v>236</v>
      </c>
    </row>
    <row r="244" spans="1:11" x14ac:dyDescent="0.25">
      <c r="A244" s="6" t="s">
        <v>676</v>
      </c>
      <c r="B244" s="6" t="s">
        <v>1111</v>
      </c>
      <c r="C244" s="6" t="s">
        <v>34</v>
      </c>
      <c r="D244" s="6" t="s">
        <v>1168</v>
      </c>
      <c r="E244" s="6" t="s">
        <v>259</v>
      </c>
      <c r="F244" s="6" t="str">
        <f t="shared" si="3"/>
        <v>Schkeuditz / Brustkrebszentrum Nordsachsen Borna/Schkeuditz / FAB-Z132-1</v>
      </c>
      <c r="G244" s="8"/>
      <c r="K244" s="68" t="s">
        <v>237</v>
      </c>
    </row>
    <row r="245" spans="1:11" x14ac:dyDescent="0.25">
      <c r="A245" s="6" t="s">
        <v>557</v>
      </c>
      <c r="B245" s="6" t="s">
        <v>558</v>
      </c>
      <c r="C245" s="6" t="s">
        <v>102</v>
      </c>
      <c r="D245" s="6" t="s">
        <v>351</v>
      </c>
      <c r="E245" s="6" t="s">
        <v>253</v>
      </c>
      <c r="F245" s="6" t="str">
        <f t="shared" si="3"/>
        <v>Schwäbisch Hall / Brustzentrum Hohenlohe / FAB-Z085 G</v>
      </c>
      <c r="G245" s="8"/>
      <c r="K245" s="68" t="s">
        <v>1387</v>
      </c>
    </row>
    <row r="246" spans="1:11" x14ac:dyDescent="0.25">
      <c r="A246" s="6" t="s">
        <v>634</v>
      </c>
      <c r="B246" s="6" t="s">
        <v>635</v>
      </c>
      <c r="C246" s="6" t="s">
        <v>57</v>
      </c>
      <c r="D246" s="6" t="s">
        <v>636</v>
      </c>
      <c r="E246" s="6" t="s">
        <v>256</v>
      </c>
      <c r="F246" s="6" t="str">
        <f t="shared" si="3"/>
        <v>Schweinfurt / Brustzentrum Schweinfurt-Mainfranken / FAB-Z114 G</v>
      </c>
      <c r="G246" s="8"/>
      <c r="K246" s="68" t="s">
        <v>1404</v>
      </c>
    </row>
    <row r="247" spans="1:11" x14ac:dyDescent="0.25">
      <c r="A247" s="6" t="s">
        <v>719</v>
      </c>
      <c r="B247" s="6" t="s">
        <v>720</v>
      </c>
      <c r="C247" s="6" t="s">
        <v>138</v>
      </c>
      <c r="D247" s="6" t="s">
        <v>721</v>
      </c>
      <c r="E247" s="6" t="s">
        <v>285</v>
      </c>
      <c r="F247" s="6" t="str">
        <f t="shared" si="3"/>
        <v>Schwerin / Brustzentrum Helios Kliniken Schwerin / FAB-Z146 G</v>
      </c>
      <c r="G247" s="8"/>
      <c r="K247" s="68" t="s">
        <v>1388</v>
      </c>
    </row>
    <row r="248" spans="1:11" x14ac:dyDescent="0.25">
      <c r="A248" s="6" t="s">
        <v>625</v>
      </c>
      <c r="B248" s="6" t="s">
        <v>623</v>
      </c>
      <c r="C248" s="6" t="s">
        <v>90</v>
      </c>
      <c r="D248" s="6" t="s">
        <v>352</v>
      </c>
      <c r="E248" s="6" t="s">
        <v>253</v>
      </c>
      <c r="F248" s="6" t="str">
        <f t="shared" si="3"/>
        <v>Sigmaringen / Brustzentrum Neckar-Donau / FAB-Z110-2</v>
      </c>
      <c r="G248" s="8"/>
      <c r="K248" s="68" t="s">
        <v>238</v>
      </c>
    </row>
    <row r="249" spans="1:11" x14ac:dyDescent="0.25">
      <c r="A249" s="6" t="s">
        <v>991</v>
      </c>
      <c r="B249" s="6" t="s">
        <v>1090</v>
      </c>
      <c r="C249" s="6" t="s">
        <v>54</v>
      </c>
      <c r="D249" s="6" t="s">
        <v>274</v>
      </c>
      <c r="E249" s="6" t="s">
        <v>253</v>
      </c>
      <c r="F249" s="6" t="str">
        <f t="shared" si="3"/>
        <v>Singen (Hohentwiel) / Brustkrebszentrum Hegau-Bodensee / FAB-Z175 G</v>
      </c>
      <c r="G249" s="8"/>
      <c r="K249" s="68" t="s">
        <v>1375</v>
      </c>
    </row>
    <row r="250" spans="1:11" x14ac:dyDescent="0.25">
      <c r="A250" s="6" t="s">
        <v>1169</v>
      </c>
      <c r="B250" s="6" t="s">
        <v>1170</v>
      </c>
      <c r="C250" s="6" t="s">
        <v>734</v>
      </c>
      <c r="D250" s="6" t="s">
        <v>985</v>
      </c>
      <c r="E250" s="6" t="s">
        <v>270</v>
      </c>
      <c r="F250" s="6" t="str">
        <f t="shared" si="3"/>
        <v>Sömmerda / Brustkrebszentrum KMG Klinikum Sömmerda / FAB-Z154</v>
      </c>
      <c r="G250" s="8"/>
      <c r="K250" s="68" t="s">
        <v>239</v>
      </c>
    </row>
    <row r="251" spans="1:11" x14ac:dyDescent="0.25">
      <c r="A251" s="6" t="s">
        <v>802</v>
      </c>
      <c r="B251" s="6" t="s">
        <v>803</v>
      </c>
      <c r="C251" s="6" t="s">
        <v>44</v>
      </c>
      <c r="D251" s="6" t="s">
        <v>353</v>
      </c>
      <c r="E251" s="6" t="s">
        <v>265</v>
      </c>
      <c r="F251" s="6" t="str">
        <f t="shared" si="3"/>
        <v>Speyer / Brustzentrum Speyer / FAB-Z193 G</v>
      </c>
      <c r="G251" s="8"/>
      <c r="K251" s="68" t="s">
        <v>1386</v>
      </c>
    </row>
    <row r="252" spans="1:11" x14ac:dyDescent="0.25">
      <c r="A252" s="6" t="s">
        <v>737</v>
      </c>
      <c r="B252" s="6" t="s">
        <v>738</v>
      </c>
      <c r="C252" s="6" t="s">
        <v>42</v>
      </c>
      <c r="D252" s="6" t="s">
        <v>273</v>
      </c>
      <c r="E252" s="6" t="s">
        <v>260</v>
      </c>
      <c r="F252" s="6" t="str">
        <f t="shared" si="3"/>
        <v>Stade / Brustzentrum Stade-Buxtehude / FAB-Z159-1</v>
      </c>
      <c r="G252" s="8"/>
      <c r="K252" s="68" t="s">
        <v>240</v>
      </c>
    </row>
    <row r="253" spans="1:11" x14ac:dyDescent="0.25">
      <c r="A253" s="6" t="s">
        <v>711</v>
      </c>
      <c r="B253" s="6" t="s">
        <v>712</v>
      </c>
      <c r="C253" s="6" t="s">
        <v>713</v>
      </c>
      <c r="D253" s="6" t="s">
        <v>714</v>
      </c>
      <c r="E253" s="6" t="s">
        <v>256</v>
      </c>
      <c r="F253" s="6" t="str">
        <f t="shared" si="3"/>
        <v>Starnberg / Brustzentrum Starnberg / FAB-Z144 G</v>
      </c>
      <c r="G253" s="8"/>
      <c r="K253" s="68" t="s">
        <v>241</v>
      </c>
    </row>
    <row r="254" spans="1:11" x14ac:dyDescent="0.25">
      <c r="A254" s="6" t="s">
        <v>606</v>
      </c>
      <c r="B254" s="6" t="s">
        <v>607</v>
      </c>
      <c r="C254" s="6" t="s">
        <v>131</v>
      </c>
      <c r="D254" s="6" t="s">
        <v>1091</v>
      </c>
      <c r="E254" s="6" t="s">
        <v>267</v>
      </c>
      <c r="F254" s="6" t="str">
        <f t="shared" si="3"/>
        <v>Stendal / Brustzentrum Altmark / FAB-Z105-1</v>
      </c>
      <c r="G254" s="8"/>
      <c r="K254" s="68" t="s">
        <v>1389</v>
      </c>
    </row>
    <row r="255" spans="1:11" x14ac:dyDescent="0.25">
      <c r="A255" s="6" t="s">
        <v>537</v>
      </c>
      <c r="B255" s="6" t="s">
        <v>973</v>
      </c>
      <c r="C255" s="6" t="s">
        <v>538</v>
      </c>
      <c r="D255" s="6" t="s">
        <v>974</v>
      </c>
      <c r="E255" s="6" t="s">
        <v>285</v>
      </c>
      <c r="F255" s="6" t="str">
        <f t="shared" si="3"/>
        <v>Stralsund / Helios Brustzentrum Stralsund / FAB-Z072</v>
      </c>
      <c r="G255" s="8"/>
      <c r="K255" s="68" t="s">
        <v>1391</v>
      </c>
    </row>
    <row r="256" spans="1:11" x14ac:dyDescent="0.25">
      <c r="A256" s="6" t="s">
        <v>907</v>
      </c>
      <c r="B256" s="6" t="s">
        <v>908</v>
      </c>
      <c r="C256" s="6" t="s">
        <v>70</v>
      </c>
      <c r="D256" s="6" t="s">
        <v>354</v>
      </c>
      <c r="E256" s="6" t="s">
        <v>256</v>
      </c>
      <c r="F256" s="6" t="str">
        <f t="shared" si="3"/>
        <v>Straubing / Brustkrebszentrum Straubing / FAB-Z247 G</v>
      </c>
      <c r="G256" s="8"/>
      <c r="K256" s="68" t="s">
        <v>1392</v>
      </c>
    </row>
    <row r="257" spans="1:11" x14ac:dyDescent="0.25">
      <c r="A257" s="6" t="s">
        <v>374</v>
      </c>
      <c r="B257" s="6" t="s">
        <v>375</v>
      </c>
      <c r="C257" s="6" t="s">
        <v>58</v>
      </c>
      <c r="D257" s="6" t="s">
        <v>276</v>
      </c>
      <c r="E257" s="6" t="s">
        <v>253</v>
      </c>
      <c r="F257" s="6" t="str">
        <f t="shared" si="3"/>
        <v>Stuttgart / Brustzentrum Stuttgart am Marienhospital / FAB-Z001 G</v>
      </c>
      <c r="G257" s="8"/>
      <c r="K257" s="68" t="s">
        <v>1321</v>
      </c>
    </row>
    <row r="258" spans="1:11" x14ac:dyDescent="0.25">
      <c r="A258" s="6" t="s">
        <v>413</v>
      </c>
      <c r="B258" s="6" t="s">
        <v>414</v>
      </c>
      <c r="C258" s="6" t="s">
        <v>58</v>
      </c>
      <c r="D258" s="6" t="s">
        <v>355</v>
      </c>
      <c r="E258" s="10" t="s">
        <v>253</v>
      </c>
      <c r="F258" s="6" t="str">
        <f t="shared" si="3"/>
        <v>Stuttgart / Brustzentrum Robert-Bosch-Krankenhaus / FAB-Z016 G</v>
      </c>
      <c r="G258" s="8"/>
      <c r="K258" s="68" t="s">
        <v>1356</v>
      </c>
    </row>
    <row r="259" spans="1:11" x14ac:dyDescent="0.25">
      <c r="A259" s="6" t="s">
        <v>668</v>
      </c>
      <c r="B259" s="6" t="s">
        <v>669</v>
      </c>
      <c r="C259" s="6" t="s">
        <v>58</v>
      </c>
      <c r="D259" s="6" t="s">
        <v>670</v>
      </c>
      <c r="E259" s="6" t="s">
        <v>253</v>
      </c>
      <c r="F259" s="6" t="str">
        <f t="shared" si="3"/>
        <v>Stuttgart / Brustzentrum Klinikum Stuttgart/Frauenklinik / FAB-Z128 G</v>
      </c>
      <c r="G259" s="9"/>
      <c r="K259" s="68" t="s">
        <v>1361</v>
      </c>
    </row>
    <row r="260" spans="1:11" x14ac:dyDescent="0.25">
      <c r="A260" s="6" t="s">
        <v>665</v>
      </c>
      <c r="B260" s="6" t="s">
        <v>666</v>
      </c>
      <c r="C260" s="6" t="s">
        <v>58</v>
      </c>
      <c r="D260" s="6" t="s">
        <v>667</v>
      </c>
      <c r="E260" s="6" t="s">
        <v>253</v>
      </c>
      <c r="F260" s="6" t="str">
        <f t="shared" si="3"/>
        <v>Stuttgart / Interdisziplinäres Brustkrebszentrum am Diakonie-Klinikum Stuttgart / FAB-Z127</v>
      </c>
      <c r="G260" s="8"/>
    </row>
    <row r="261" spans="1:11" x14ac:dyDescent="0.25">
      <c r="A261" s="6" t="s">
        <v>430</v>
      </c>
      <c r="B261" s="6" t="s">
        <v>431</v>
      </c>
      <c r="C261" s="6" t="s">
        <v>79</v>
      </c>
      <c r="D261" s="6" t="s">
        <v>432</v>
      </c>
      <c r="E261" s="6" t="s">
        <v>270</v>
      </c>
      <c r="F261" s="6" t="str">
        <f t="shared" si="3"/>
        <v>Suhl / Südthüringer Brustzentrum Suhl / Meiningen / FAB-Z025-1</v>
      </c>
      <c r="G261" s="8"/>
    </row>
    <row r="262" spans="1:11" x14ac:dyDescent="0.25">
      <c r="A262" s="6" t="s">
        <v>1000</v>
      </c>
      <c r="B262" s="6" t="s">
        <v>1001</v>
      </c>
      <c r="C262" s="6" t="s">
        <v>1002</v>
      </c>
      <c r="D262" s="6" t="s">
        <v>1003</v>
      </c>
      <c r="E262" s="6" t="s">
        <v>2</v>
      </c>
      <c r="F262" s="6" t="str">
        <f t="shared" si="3"/>
        <v>Thun / Brustkrebszentrum Thun - Berner Oberland  / FAB-Z272</v>
      </c>
      <c r="G262" s="8"/>
    </row>
    <row r="263" spans="1:11" x14ac:dyDescent="0.25">
      <c r="A263" s="6" t="s">
        <v>640</v>
      </c>
      <c r="B263" s="6" t="s">
        <v>638</v>
      </c>
      <c r="C263" s="6" t="s">
        <v>20</v>
      </c>
      <c r="D263" s="6" t="s">
        <v>1171</v>
      </c>
      <c r="E263" s="6" t="s">
        <v>259</v>
      </c>
      <c r="F263" s="6" t="str">
        <f t="shared" si="3"/>
        <v>Torgau / Nordwestsächsisches Brustzentrum Leipzig / FAB-Z115-2</v>
      </c>
      <c r="G263" s="8"/>
    </row>
    <row r="264" spans="1:11" x14ac:dyDescent="0.25">
      <c r="A264" s="6" t="s">
        <v>700</v>
      </c>
      <c r="B264" s="6" t="s">
        <v>701</v>
      </c>
      <c r="C264" s="6" t="s">
        <v>31</v>
      </c>
      <c r="D264" s="6" t="s">
        <v>356</v>
      </c>
      <c r="E264" s="6" t="s">
        <v>256</v>
      </c>
      <c r="F264" s="6" t="str">
        <f t="shared" ref="F264:F292" si="4">CONCATENATE(C264," / ",B264," / ",A264)</f>
        <v>Traunstein / Brustzentrum Traunstein - Bad Reichenhall / FAB-Z140-1 G</v>
      </c>
      <c r="G264" s="8"/>
    </row>
    <row r="265" spans="1:11" x14ac:dyDescent="0.25">
      <c r="A265" s="6" t="s">
        <v>1172</v>
      </c>
      <c r="B265" s="6" t="s">
        <v>542</v>
      </c>
      <c r="C265" s="6" t="s">
        <v>80</v>
      </c>
      <c r="D265" s="6" t="s">
        <v>357</v>
      </c>
      <c r="E265" s="6" t="s">
        <v>265</v>
      </c>
      <c r="F265" s="6" t="str">
        <f t="shared" si="4"/>
        <v>Trier / Brustzentrum Trier / FAB-Z076 G</v>
      </c>
      <c r="G265" s="8"/>
    </row>
    <row r="266" spans="1:11" x14ac:dyDescent="0.25">
      <c r="A266" s="6" t="s">
        <v>385</v>
      </c>
      <c r="B266" s="6" t="s">
        <v>386</v>
      </c>
      <c r="C266" s="6" t="s">
        <v>93</v>
      </c>
      <c r="D266" s="6" t="s">
        <v>1173</v>
      </c>
      <c r="E266" s="6" t="s">
        <v>253</v>
      </c>
      <c r="F266" s="6" t="str">
        <f t="shared" si="4"/>
        <v>Tübingen / Universitäts-Brustzentrum Tübingen / FAB-Z007-1 G</v>
      </c>
      <c r="G266" s="8"/>
    </row>
    <row r="267" spans="1:11" x14ac:dyDescent="0.25">
      <c r="A267" s="6" t="s">
        <v>504</v>
      </c>
      <c r="B267" s="6" t="s">
        <v>503</v>
      </c>
      <c r="C267" s="6" t="s">
        <v>505</v>
      </c>
      <c r="D267" s="6" t="s">
        <v>506</v>
      </c>
      <c r="E267" s="10" t="s">
        <v>253</v>
      </c>
      <c r="F267" s="6" t="str">
        <f t="shared" si="4"/>
        <v>Tuttlingen / Brustzentrum Villingen-Schwenningen / Tuttlingen / FAB-Z060-2</v>
      </c>
      <c r="G267" s="8"/>
    </row>
    <row r="268" spans="1:11" x14ac:dyDescent="0.25">
      <c r="A268" s="6" t="s">
        <v>396</v>
      </c>
      <c r="B268" s="6" t="s">
        <v>397</v>
      </c>
      <c r="C268" s="6" t="s">
        <v>17</v>
      </c>
      <c r="D268" s="6" t="s">
        <v>252</v>
      </c>
      <c r="E268" s="6" t="s">
        <v>253</v>
      </c>
      <c r="F268" s="6" t="str">
        <f t="shared" si="4"/>
        <v>Ulm / Interdisziplinäres Brustzentrum der Universitätsfrauenklinik Ulm (IBZ) / FAB-Z009 G</v>
      </c>
      <c r="G268" s="8"/>
    </row>
    <row r="269" spans="1:11" x14ac:dyDescent="0.25">
      <c r="A269" s="6" t="s">
        <v>786</v>
      </c>
      <c r="B269" s="6" t="s">
        <v>787</v>
      </c>
      <c r="C269" s="6" t="s">
        <v>112</v>
      </c>
      <c r="D269" s="6" t="s">
        <v>295</v>
      </c>
      <c r="E269" s="6" t="s">
        <v>260</v>
      </c>
      <c r="F269" s="6" t="str">
        <f t="shared" si="4"/>
        <v>Vechta / Brustzentrum am St. Marienhospital Vechta / FAB-Z186</v>
      </c>
      <c r="G269" s="9"/>
    </row>
    <row r="270" spans="1:11" x14ac:dyDescent="0.25">
      <c r="A270" s="6" t="s">
        <v>502</v>
      </c>
      <c r="B270" s="6" t="s">
        <v>503</v>
      </c>
      <c r="C270" s="6" t="s">
        <v>62</v>
      </c>
      <c r="D270" s="6" t="s">
        <v>358</v>
      </c>
      <c r="E270" s="6" t="s">
        <v>253</v>
      </c>
      <c r="F270" s="6" t="str">
        <f t="shared" si="4"/>
        <v>Villingen-Schwenningen / Brustzentrum Villingen-Schwenningen / Tuttlingen / FAB-Z060-1 G</v>
      </c>
      <c r="G270" s="8"/>
    </row>
    <row r="271" spans="1:11" x14ac:dyDescent="0.25">
      <c r="A271" s="6" t="s">
        <v>535</v>
      </c>
      <c r="B271" s="6" t="s">
        <v>534</v>
      </c>
      <c r="C271" s="6" t="s">
        <v>536</v>
      </c>
      <c r="D271" s="6" t="s">
        <v>1092</v>
      </c>
      <c r="E271" s="6" t="s">
        <v>253</v>
      </c>
      <c r="F271" s="6" t="str">
        <f t="shared" si="4"/>
        <v>Wangen im Allgäu / Brustzentrum Oberschwaben / FAB-Z071-2</v>
      </c>
      <c r="G271" s="8"/>
    </row>
    <row r="272" spans="1:11" x14ac:dyDescent="0.25">
      <c r="A272" s="6" t="s">
        <v>1174</v>
      </c>
      <c r="B272" s="6" t="s">
        <v>544</v>
      </c>
      <c r="C272" s="6" t="s">
        <v>106</v>
      </c>
      <c r="D272" s="6" t="s">
        <v>359</v>
      </c>
      <c r="E272" s="6" t="s">
        <v>256</v>
      </c>
      <c r="F272" s="6" t="str">
        <f t="shared" si="4"/>
        <v>Weiden in der Oberpfalz / Brustzentrum Weiden - Marktredwitz / FAB-Z078-1 G</v>
      </c>
      <c r="G272" s="8"/>
    </row>
    <row r="273" spans="1:7" x14ac:dyDescent="0.25">
      <c r="A273" s="6" t="s">
        <v>788</v>
      </c>
      <c r="B273" s="6" t="s">
        <v>789</v>
      </c>
      <c r="C273" s="6" t="s">
        <v>790</v>
      </c>
      <c r="D273" s="6" t="s">
        <v>791</v>
      </c>
      <c r="E273" s="6" t="s">
        <v>253</v>
      </c>
      <c r="F273" s="6" t="str">
        <f t="shared" si="4"/>
        <v>Weinheim / Brustzentrum Weinheim / FAB-Z187</v>
      </c>
      <c r="G273" s="8"/>
    </row>
    <row r="274" spans="1:7" x14ac:dyDescent="0.25">
      <c r="A274" s="6" t="s">
        <v>486</v>
      </c>
      <c r="B274" s="6" t="s">
        <v>487</v>
      </c>
      <c r="C274" s="6" t="s">
        <v>92</v>
      </c>
      <c r="D274" s="6" t="s">
        <v>1093</v>
      </c>
      <c r="E274" s="6" t="s">
        <v>267</v>
      </c>
      <c r="F274" s="6" t="str">
        <f t="shared" si="4"/>
        <v>Weißenfels / Brustzentrum Weißenfels / FAB-Z051</v>
      </c>
      <c r="G274" s="8"/>
    </row>
    <row r="275" spans="1:7" x14ac:dyDescent="0.25">
      <c r="A275" s="6" t="s">
        <v>860</v>
      </c>
      <c r="B275" s="6" t="s">
        <v>861</v>
      </c>
      <c r="C275" s="6" t="s">
        <v>129</v>
      </c>
      <c r="D275" s="6" t="s">
        <v>862</v>
      </c>
      <c r="E275" s="6" t="s">
        <v>259</v>
      </c>
      <c r="F275" s="6" t="str">
        <f t="shared" si="4"/>
        <v>Werdau / Brustzentrum Werdau - Südwestsachsen / FAB-Z227</v>
      </c>
      <c r="G275" s="8"/>
    </row>
    <row r="276" spans="1:7" x14ac:dyDescent="0.25">
      <c r="A276" s="6" t="s">
        <v>776</v>
      </c>
      <c r="B276" s="6" t="s">
        <v>777</v>
      </c>
      <c r="C276" s="6" t="s">
        <v>778</v>
      </c>
      <c r="D276" s="6" t="s">
        <v>779</v>
      </c>
      <c r="E276" s="6" t="s">
        <v>267</v>
      </c>
      <c r="F276" s="6" t="str">
        <f t="shared" si="4"/>
        <v>Wernigerode / Brustzentrum Harz / FAB-Z181</v>
      </c>
      <c r="G276" s="8"/>
    </row>
    <row r="277" spans="1:7" x14ac:dyDescent="0.25">
      <c r="A277" s="6" t="s">
        <v>1011</v>
      </c>
      <c r="B277" s="6" t="s">
        <v>1012</v>
      </c>
      <c r="C277" s="6" t="s">
        <v>94</v>
      </c>
      <c r="D277" s="6" t="s">
        <v>1013</v>
      </c>
      <c r="E277" s="6" t="s">
        <v>251</v>
      </c>
      <c r="F277" s="6" t="str">
        <f t="shared" si="4"/>
        <v>Wesel / Brustkrebszentrum am Evangelischen Krankenhaus Wesel / FAB-Z275</v>
      </c>
      <c r="G277" s="8"/>
    </row>
    <row r="278" spans="1:7" x14ac:dyDescent="0.25">
      <c r="A278" s="6" t="s">
        <v>569</v>
      </c>
      <c r="B278" s="6" t="s">
        <v>570</v>
      </c>
      <c r="C278" s="6" t="s">
        <v>21</v>
      </c>
      <c r="D278" s="6" t="s">
        <v>1094</v>
      </c>
      <c r="E278" s="10" t="s">
        <v>260</v>
      </c>
      <c r="F278" s="6" t="str">
        <f t="shared" si="4"/>
        <v>Westerstede / Brustzentrum Ammerland-Klinik / FAB-Z089</v>
      </c>
      <c r="G278" s="8"/>
    </row>
    <row r="279" spans="1:7" x14ac:dyDescent="0.25">
      <c r="A279" s="6" t="s">
        <v>839</v>
      </c>
      <c r="B279" s="6" t="s">
        <v>840</v>
      </c>
      <c r="C279" s="6" t="s">
        <v>25</v>
      </c>
      <c r="D279" s="6" t="s">
        <v>841</v>
      </c>
      <c r="E279" s="6" t="s">
        <v>258</v>
      </c>
      <c r="F279" s="6" t="str">
        <f t="shared" si="4"/>
        <v>Wetzlar / Brustkrebszentrum Lahn-Dill, Wetzlar / FAB-Z214 G</v>
      </c>
      <c r="G279" s="8"/>
    </row>
    <row r="280" spans="1:7" x14ac:dyDescent="0.25">
      <c r="A280" s="6" t="s">
        <v>461</v>
      </c>
      <c r="B280" s="6" t="s">
        <v>462</v>
      </c>
      <c r="C280" s="6" t="s">
        <v>78</v>
      </c>
      <c r="D280" s="6" t="s">
        <v>360</v>
      </c>
      <c r="E280" s="6" t="s">
        <v>258</v>
      </c>
      <c r="F280" s="6" t="str">
        <f t="shared" si="4"/>
        <v>Wiesbaden / Brustzentrum im St. Josefs-Hospital Wiesbaden / FAB-Z036 G</v>
      </c>
      <c r="G280" s="8"/>
    </row>
    <row r="281" spans="1:7" x14ac:dyDescent="0.25">
      <c r="A281" s="6" t="s">
        <v>474</v>
      </c>
      <c r="B281" s="6" t="s">
        <v>475</v>
      </c>
      <c r="C281" s="6" t="s">
        <v>78</v>
      </c>
      <c r="D281" s="6" t="s">
        <v>476</v>
      </c>
      <c r="E281" s="6" t="s">
        <v>258</v>
      </c>
      <c r="F281" s="6" t="str">
        <f t="shared" si="4"/>
        <v>Wiesbaden / Kooperatives Brustzentrum Wiesbaden / FAB-Z045 G</v>
      </c>
      <c r="G281" s="8"/>
    </row>
    <row r="282" spans="1:7" x14ac:dyDescent="0.25">
      <c r="A282" s="6" t="s">
        <v>1095</v>
      </c>
      <c r="B282" s="6" t="s">
        <v>981</v>
      </c>
      <c r="C282" s="6" t="s">
        <v>361</v>
      </c>
      <c r="D282" s="6" t="s">
        <v>362</v>
      </c>
      <c r="E282" s="6" t="s">
        <v>253</v>
      </c>
      <c r="F282" s="6" t="str">
        <f t="shared" si="4"/>
        <v>Winnenden / Brustkrebszentrum Rems-Murr-Klinikum Winnenden / FAB-Z125 G</v>
      </c>
      <c r="G282" s="8"/>
    </row>
    <row r="283" spans="1:7" x14ac:dyDescent="0.25">
      <c r="A283" s="6" t="s">
        <v>824</v>
      </c>
      <c r="B283" s="6" t="s">
        <v>823</v>
      </c>
      <c r="C283" s="6" t="s">
        <v>135</v>
      </c>
      <c r="D283" s="6" t="s">
        <v>825</v>
      </c>
      <c r="E283" s="6" t="s">
        <v>260</v>
      </c>
      <c r="F283" s="6" t="str">
        <f t="shared" si="4"/>
        <v>Winsen (Luhe) / Brustzentrum Buchholz-Winsen / FAB-Z205-2</v>
      </c>
      <c r="G283" s="8"/>
    </row>
    <row r="284" spans="1:7" x14ac:dyDescent="0.25">
      <c r="A284" s="6" t="s">
        <v>994</v>
      </c>
      <c r="B284" s="6" t="s">
        <v>926</v>
      </c>
      <c r="C284" s="6" t="s">
        <v>363</v>
      </c>
      <c r="D284" s="6" t="s">
        <v>364</v>
      </c>
      <c r="E284" s="6" t="s">
        <v>2</v>
      </c>
      <c r="F284" s="6" t="str">
        <f t="shared" si="4"/>
        <v>Winterthur / Brust Tumorzentrum Winterthur / FAB-Z260 G</v>
      </c>
      <c r="G284" s="8"/>
    </row>
    <row r="285" spans="1:7" x14ac:dyDescent="0.25">
      <c r="A285" s="6" t="s">
        <v>857</v>
      </c>
      <c r="B285" s="6" t="s">
        <v>858</v>
      </c>
      <c r="C285" s="6" t="s">
        <v>97</v>
      </c>
      <c r="D285" s="6" t="s">
        <v>365</v>
      </c>
      <c r="E285" s="6" t="s">
        <v>251</v>
      </c>
      <c r="F285" s="6" t="str">
        <f t="shared" si="4"/>
        <v>Witten / Brustkrebszentrum Witten - Ennepe Ruhr Kreis / FAB-Z224 G</v>
      </c>
      <c r="G285" s="8"/>
    </row>
    <row r="286" spans="1:7" x14ac:dyDescent="0.25">
      <c r="A286" s="6" t="s">
        <v>903</v>
      </c>
      <c r="B286" s="6" t="s">
        <v>904</v>
      </c>
      <c r="C286" s="6" t="s">
        <v>905</v>
      </c>
      <c r="D286" s="6" t="s">
        <v>906</v>
      </c>
      <c r="E286" s="6" t="s">
        <v>265</v>
      </c>
      <c r="F286" s="6" t="str">
        <f t="shared" si="4"/>
        <v>Wittlich / Brustkrebszentrum Wittlich / FAB-Z245</v>
      </c>
      <c r="G286" s="8"/>
    </row>
    <row r="287" spans="1:7" x14ac:dyDescent="0.25">
      <c r="A287" s="6" t="s">
        <v>724</v>
      </c>
      <c r="B287" s="6" t="s">
        <v>725</v>
      </c>
      <c r="C287" s="6" t="s">
        <v>366</v>
      </c>
      <c r="D287" s="6" t="s">
        <v>367</v>
      </c>
      <c r="E287" s="6" t="s">
        <v>260</v>
      </c>
      <c r="F287" s="6" t="str">
        <f t="shared" si="4"/>
        <v>Wolfsburg / Brustzentrum Wolfsburg / FAB-Z149 G</v>
      </c>
      <c r="G287" s="8"/>
    </row>
    <row r="288" spans="1:7" x14ac:dyDescent="0.25">
      <c r="A288" s="6" t="s">
        <v>688</v>
      </c>
      <c r="B288" s="6" t="s">
        <v>689</v>
      </c>
      <c r="C288" s="6" t="s">
        <v>29</v>
      </c>
      <c r="D288" s="6" t="s">
        <v>266</v>
      </c>
      <c r="E288" s="6" t="s">
        <v>265</v>
      </c>
      <c r="F288" s="6" t="str">
        <f t="shared" si="4"/>
        <v>Worms / Brustzentrum Worms / FAB-Z136 G</v>
      </c>
      <c r="G288" s="8"/>
    </row>
    <row r="289" spans="1:7" x14ac:dyDescent="0.25">
      <c r="A289" s="6" t="s">
        <v>1096</v>
      </c>
      <c r="B289" s="6" t="s">
        <v>1097</v>
      </c>
      <c r="C289" s="6" t="s">
        <v>1098</v>
      </c>
      <c r="D289" s="6" t="s">
        <v>1099</v>
      </c>
      <c r="E289" s="6" t="s">
        <v>251</v>
      </c>
      <c r="F289" s="6" t="str">
        <f t="shared" si="4"/>
        <v>Wuppertal / Interdisziplinäres Brustkrebszentrum am Helios Universitätsklinikum Wuppertal / FAB-Z280 G</v>
      </c>
      <c r="G289" s="8"/>
    </row>
    <row r="290" spans="1:7" x14ac:dyDescent="0.25">
      <c r="A290" s="6" t="s">
        <v>654</v>
      </c>
      <c r="B290" s="6" t="s">
        <v>655</v>
      </c>
      <c r="C290" s="6" t="s">
        <v>72</v>
      </c>
      <c r="D290" s="6" t="s">
        <v>656</v>
      </c>
      <c r="E290" s="6" t="s">
        <v>256</v>
      </c>
      <c r="F290" s="6" t="str">
        <f t="shared" si="4"/>
        <v>Würzburg / Universitäres Brustzentrum Würzburg / FAB-Z122 G</v>
      </c>
      <c r="G290" s="8"/>
    </row>
    <row r="291" spans="1:7" x14ac:dyDescent="0.25">
      <c r="A291" s="6" t="s">
        <v>686</v>
      </c>
      <c r="B291" s="6" t="s">
        <v>687</v>
      </c>
      <c r="C291" s="6" t="s">
        <v>72</v>
      </c>
      <c r="D291" s="6" t="s">
        <v>982</v>
      </c>
      <c r="E291" s="6" t="s">
        <v>256</v>
      </c>
      <c r="F291" s="6" t="str">
        <f t="shared" si="4"/>
        <v>Würzburg / Brustkrebszentrum Missio Würzburg / FAB-Z135</v>
      </c>
      <c r="G291" s="8"/>
    </row>
    <row r="292" spans="1:7" x14ac:dyDescent="0.25">
      <c r="A292" s="6" t="s">
        <v>869</v>
      </c>
      <c r="B292" s="6" t="s">
        <v>870</v>
      </c>
      <c r="C292" s="6" t="s">
        <v>368</v>
      </c>
      <c r="D292" s="6" t="s">
        <v>369</v>
      </c>
      <c r="E292" s="6" t="s">
        <v>2</v>
      </c>
      <c r="F292" s="6" t="str">
        <f t="shared" si="4"/>
        <v>Zürich / Brustzentrum am Cancer Center UniversitätsSpital Zürich / FAB-Z231 G</v>
      </c>
      <c r="G292" s="8"/>
    </row>
    <row r="293" spans="1:7" x14ac:dyDescent="0.25">
      <c r="A293" s="6" t="s">
        <v>1175</v>
      </c>
      <c r="B293" s="6" t="s">
        <v>931</v>
      </c>
      <c r="C293" s="6" t="s">
        <v>368</v>
      </c>
      <c r="D293" s="6" t="s">
        <v>932</v>
      </c>
      <c r="E293" s="6" t="s">
        <v>2</v>
      </c>
      <c r="F293" s="6" t="str">
        <f>CONCATENATE(C293," / ",B293," / ",A293)</f>
        <v>Zürich / Brustkrebszentrum Klinik Hirslanden Zürich / FAB-Z262 G</v>
      </c>
      <c r="G293" s="8"/>
    </row>
    <row r="294" spans="1:7" x14ac:dyDescent="0.25">
      <c r="A294" s="6" t="s">
        <v>923</v>
      </c>
      <c r="B294" s="6" t="s">
        <v>924</v>
      </c>
      <c r="C294" s="6" t="s">
        <v>368</v>
      </c>
      <c r="D294" s="6" t="s">
        <v>1176</v>
      </c>
      <c r="E294" s="6" t="s">
        <v>2</v>
      </c>
      <c r="F294" s="6" t="str">
        <f>CONCATENATE(C294," / ",B294," / ",A294)</f>
        <v>Zürich / Brustkrebszentrum Stadtspital Triemli / FAB-Z255 G</v>
      </c>
      <c r="G294" s="8"/>
    </row>
    <row r="295" spans="1:7" x14ac:dyDescent="0.25">
      <c r="F295" s="6" t="s">
        <v>244</v>
      </c>
    </row>
  </sheetData>
  <sortState xmlns:xlrd2="http://schemas.microsoft.com/office/spreadsheetml/2017/richdata2" ref="K5:K259">
    <sortCondition ref="K259"/>
  </sortState>
  <phoneticPr fontId="0" type="noConversion"/>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209"/>
  <sheetViews>
    <sheetView showGridLines="0" topLeftCell="A12" zoomScaleNormal="100" zoomScaleSheetLayoutView="100" workbookViewId="0">
      <selection activeCell="B12" sqref="B12"/>
    </sheetView>
  </sheetViews>
  <sheetFormatPr baseColWidth="10" defaultColWidth="11.42578125" defaultRowHeight="15" x14ac:dyDescent="0.25"/>
  <cols>
    <col min="1" max="1" width="3.28515625" style="23" customWidth="1"/>
    <col min="2" max="3" width="8.7109375" style="23" customWidth="1"/>
    <col min="4" max="4" width="4.5703125" style="31" customWidth="1"/>
    <col min="5" max="5" width="12.85546875" style="31" customWidth="1"/>
    <col min="6" max="6" width="14.7109375" style="31" customWidth="1"/>
    <col min="7" max="7" width="9.7109375" style="31" customWidth="1"/>
    <col min="8" max="8" width="6.7109375" style="23" customWidth="1"/>
    <col min="9" max="9" width="4.28515625" style="23" customWidth="1"/>
    <col min="10" max="10" width="14" style="23" customWidth="1"/>
    <col min="11" max="11" width="13.28515625" style="23" customWidth="1"/>
    <col min="12" max="13" width="5.7109375" style="23" customWidth="1"/>
    <col min="14" max="14" width="19.7109375" style="23" hidden="1" customWidth="1"/>
    <col min="15" max="15" width="18.28515625" style="23" hidden="1" customWidth="1"/>
    <col min="16" max="16" width="2.85546875" style="23" hidden="1" customWidth="1"/>
    <col min="17" max="17" width="9.85546875" style="23" hidden="1" customWidth="1"/>
    <col min="18" max="18" width="9.140625" style="79" hidden="1" customWidth="1"/>
    <col min="19" max="19" width="10.7109375" style="79" hidden="1" customWidth="1"/>
    <col min="20" max="20" width="2.5703125" style="23" hidden="1" customWidth="1"/>
    <col min="21" max="21" width="5.7109375" style="23" hidden="1" customWidth="1"/>
    <col min="22" max="22" width="11.7109375" style="23" hidden="1" customWidth="1"/>
    <col min="23" max="27" width="5.7109375" style="23" customWidth="1"/>
    <col min="28" max="257" width="9.140625" style="23" customWidth="1"/>
    <col min="258" max="16384" width="11.42578125" style="23"/>
  </cols>
  <sheetData>
    <row r="1" spans="1:23" ht="31.9" customHeight="1" x14ac:dyDescent="0.25">
      <c r="A1" s="133" t="s">
        <v>1225</v>
      </c>
      <c r="B1" s="133"/>
      <c r="C1" s="133"/>
      <c r="D1" s="133"/>
      <c r="E1" s="133"/>
      <c r="F1" s="133"/>
    </row>
    <row r="2" spans="1:23" ht="9.75" customHeight="1" x14ac:dyDescent="0.25">
      <c r="A2" s="52"/>
      <c r="L2" s="32"/>
      <c r="M2" s="32"/>
    </row>
    <row r="3" spans="1:23" ht="23.25" customHeight="1" x14ac:dyDescent="0.25">
      <c r="A3" s="133" t="s">
        <v>1226</v>
      </c>
      <c r="B3" s="133"/>
      <c r="C3" s="133"/>
      <c r="D3" s="133"/>
      <c r="E3" s="133"/>
      <c r="F3" s="133"/>
    </row>
    <row r="4" spans="1:23" s="28" customFormat="1" ht="14.25" customHeight="1" x14ac:dyDescent="0.25">
      <c r="A4" s="33"/>
      <c r="D4" s="176"/>
      <c r="E4" s="176"/>
      <c r="F4" s="34"/>
      <c r="G4" s="34"/>
      <c r="J4" s="76"/>
      <c r="K4" s="76"/>
      <c r="R4" s="82"/>
      <c r="S4" s="82"/>
    </row>
    <row r="5" spans="1:23" ht="33" customHeight="1" x14ac:dyDescent="0.25">
      <c r="A5" s="179" t="s">
        <v>1227</v>
      </c>
      <c r="B5" s="180"/>
      <c r="C5" s="180"/>
      <c r="D5" s="180"/>
      <c r="E5" s="180"/>
      <c r="F5" s="180"/>
      <c r="G5" s="180"/>
      <c r="H5" s="181"/>
      <c r="I5" s="181"/>
      <c r="J5" s="165" t="s">
        <v>1235</v>
      </c>
      <c r="K5" s="165"/>
      <c r="N5" s="35"/>
      <c r="O5" s="35"/>
      <c r="P5" s="35"/>
      <c r="W5" s="60"/>
    </row>
    <row r="6" spans="1:23" ht="20.25" customHeight="1" x14ac:dyDescent="0.25">
      <c r="A6" s="183" t="s">
        <v>1228</v>
      </c>
      <c r="B6" s="184"/>
      <c r="C6" s="184"/>
      <c r="D6" s="184"/>
      <c r="E6" s="184"/>
      <c r="F6" s="184"/>
      <c r="G6" s="184"/>
      <c r="H6" s="184"/>
      <c r="I6" s="184"/>
      <c r="J6" s="166"/>
      <c r="K6" s="166"/>
    </row>
    <row r="7" spans="1:23" ht="73.5" customHeight="1" x14ac:dyDescent="0.25">
      <c r="A7" s="184"/>
      <c r="B7" s="184"/>
      <c r="C7" s="184"/>
      <c r="D7" s="184"/>
      <c r="E7" s="184"/>
      <c r="F7" s="184"/>
      <c r="G7" s="184"/>
      <c r="H7" s="184"/>
      <c r="I7" s="184"/>
      <c r="J7" s="166"/>
      <c r="K7" s="166"/>
      <c r="U7" s="182" t="s">
        <v>954</v>
      </c>
    </row>
    <row r="8" spans="1:23" ht="15" customHeight="1" thickBot="1" x14ac:dyDescent="0.3">
      <c r="A8" s="29"/>
      <c r="B8" s="29"/>
      <c r="C8" s="29"/>
      <c r="D8" s="30"/>
      <c r="E8" s="30"/>
      <c r="F8" s="30"/>
      <c r="G8" s="30"/>
      <c r="H8" s="29"/>
      <c r="I8" s="29"/>
      <c r="J8" s="29"/>
      <c r="K8" s="29"/>
      <c r="U8" s="182"/>
    </row>
    <row r="9" spans="1:23" ht="35.450000000000003" customHeight="1" thickBot="1" x14ac:dyDescent="0.3">
      <c r="A9" s="36" t="s">
        <v>151</v>
      </c>
      <c r="B9" s="37" t="s">
        <v>1229</v>
      </c>
      <c r="C9" s="69" t="s">
        <v>1230</v>
      </c>
      <c r="D9" s="177" t="s">
        <v>1231</v>
      </c>
      <c r="E9" s="178"/>
      <c r="F9" s="178"/>
      <c r="G9" s="178"/>
      <c r="H9" s="177" t="s">
        <v>1232</v>
      </c>
      <c r="I9" s="178"/>
      <c r="J9" s="83" t="s">
        <v>1233</v>
      </c>
      <c r="K9" s="103" t="s">
        <v>1234</v>
      </c>
      <c r="N9" s="24" t="s">
        <v>149</v>
      </c>
      <c r="O9" s="24" t="s">
        <v>148</v>
      </c>
      <c r="P9" s="16"/>
      <c r="Q9" s="38" t="s">
        <v>150</v>
      </c>
      <c r="R9" s="78" t="s">
        <v>952</v>
      </c>
      <c r="S9" s="78" t="s">
        <v>953</v>
      </c>
      <c r="U9" s="80">
        <f>SUM(U10:U209)</f>
        <v>0</v>
      </c>
      <c r="V9" s="78" t="s">
        <v>955</v>
      </c>
    </row>
    <row r="10" spans="1:23" ht="24" customHeight="1" x14ac:dyDescent="0.25">
      <c r="A10" s="39">
        <v>1</v>
      </c>
      <c r="B10" s="61"/>
      <c r="C10" s="61"/>
      <c r="D10" s="167"/>
      <c r="E10" s="168"/>
      <c r="F10" s="168"/>
      <c r="G10" s="168"/>
      <c r="H10" s="173"/>
      <c r="I10" s="174"/>
      <c r="J10" s="84" t="str">
        <f>IF(S10="Duplikat","Please check for plausibility","")</f>
        <v/>
      </c>
      <c r="K10" s="70" t="str">
        <f>IF(N10="Zeile nicht bearbeitet","",IF(AND(N10="Zeile bearbeitet",O10="Leere Zellen"),"Complete the entire row",IF(AND(N10="Zeile bearbeitet",O10="Keine leere Zellen"),"")))</f>
        <v/>
      </c>
      <c r="N10" s="40" t="str">
        <f>IF(OR(B10&lt;&gt;"",C10&lt;&gt;"",D10&lt;&gt;"",H10&lt;&gt;""),"Zeile bearbeitet","Zeile nicht bearbeitet")</f>
        <v>Zeile nicht bearbeitet</v>
      </c>
      <c r="O10" s="41" t="str">
        <f>IF(OR(B10="",C10="",D10="",H10=""),"Leere Zellen","Keine leere Zellen")</f>
        <v>Leere Zellen</v>
      </c>
      <c r="P10" s="42"/>
      <c r="Q10" s="27" t="str">
        <f>IF(B10="","",YEAR(B10))</f>
        <v/>
      </c>
      <c r="R10" s="81" t="str">
        <f>IF(B10="","",IF(COUNTIF($B$10:$B$209,B10)&gt;1,"Duplikat","Unikat"))</f>
        <v/>
      </c>
      <c r="S10" s="81" t="str">
        <f>IF(C10="","",IF(COUNTIF($C$10:$C$209,C10)&gt;1,"Duplikat","Unikat"))</f>
        <v/>
      </c>
      <c r="U10" s="81">
        <f>IF(S10="Duplikat",1,0)</f>
        <v>0</v>
      </c>
      <c r="V10" s="81" t="str">
        <f>IF(AND(U10=0,OR($J$6="",$J$6&lt;&gt;"")),"Ja",IF(AND(U10=1,$J$6&lt;&gt;""),"Ja","Nein"))</f>
        <v>Ja</v>
      </c>
    </row>
    <row r="11" spans="1:23" ht="24" customHeight="1" x14ac:dyDescent="0.25">
      <c r="A11" s="27">
        <v>2</v>
      </c>
      <c r="B11" s="61"/>
      <c r="C11" s="61"/>
      <c r="D11" s="167"/>
      <c r="E11" s="168"/>
      <c r="F11" s="168"/>
      <c r="G11" s="168"/>
      <c r="H11" s="173"/>
      <c r="I11" s="174"/>
      <c r="J11" s="84" t="str">
        <f t="shared" ref="J11:J74" si="0">IF(S11="Duplikat","Please check for plausibility","")</f>
        <v/>
      </c>
      <c r="K11" s="70" t="str">
        <f t="shared" ref="K11:K74" si="1">IF(N11="Zeile nicht bearbeitet","",IF(AND(N11="Zeile bearbeitet",O11="Leere Zellen"),"Complete the entire row",IF(AND(N11="Zeile bearbeitet",O11="Keine leere Zellen"),"")))</f>
        <v/>
      </c>
      <c r="N11" s="40" t="str">
        <f t="shared" ref="N11:N74" si="2">IF(OR(B11&lt;&gt;"",C11&lt;&gt;"",D11&lt;&gt;"",H11&lt;&gt;""),"Zeile bearbeitet","Zeile nicht bearbeitet")</f>
        <v>Zeile nicht bearbeitet</v>
      </c>
      <c r="O11" s="41" t="str">
        <f t="shared" ref="O11:O74" si="3">IF(OR(B11="",C11="",D11="",H11=""),"Leere Zellen","Keine leere Zellen")</f>
        <v>Leere Zellen</v>
      </c>
      <c r="P11" s="42"/>
      <c r="Q11" s="27" t="str">
        <f>IF(B11="","",YEAR(B11))</f>
        <v/>
      </c>
      <c r="R11" s="81" t="str">
        <f t="shared" ref="R11:R74" si="4">IF(B11="","",IF(COUNTIF($B$10:$B$209,B11)&gt;1,"Duplikat","Unikat"))</f>
        <v/>
      </c>
      <c r="S11" s="81" t="str">
        <f t="shared" ref="S11:S74" si="5">IF(C11="","",IF(COUNTIF($C$10:$C$209,C11)&gt;1,"Duplikat","Unikat"))</f>
        <v/>
      </c>
      <c r="U11" s="81">
        <f t="shared" ref="U11:U74" si="6">IF(S11="Duplikat",1,0)</f>
        <v>0</v>
      </c>
      <c r="V11" s="81" t="str">
        <f t="shared" ref="V11:V74" si="7">IF(AND(U11=0,OR($J$6="",$J$6&lt;&gt;"")),"Ja",IF(AND(U11=1,$J$6&lt;&gt;""),"Ja","Nein"))</f>
        <v>Ja</v>
      </c>
    </row>
    <row r="12" spans="1:23" ht="24" customHeight="1" x14ac:dyDescent="0.25">
      <c r="A12" s="27">
        <v>3</v>
      </c>
      <c r="B12" s="61"/>
      <c r="C12" s="61"/>
      <c r="D12" s="167"/>
      <c r="E12" s="168"/>
      <c r="F12" s="168"/>
      <c r="G12" s="168"/>
      <c r="H12" s="173"/>
      <c r="I12" s="174"/>
      <c r="J12" s="84" t="str">
        <f t="shared" si="0"/>
        <v/>
      </c>
      <c r="K12" s="70" t="str">
        <f t="shared" si="1"/>
        <v/>
      </c>
      <c r="N12" s="40" t="str">
        <f t="shared" si="2"/>
        <v>Zeile nicht bearbeitet</v>
      </c>
      <c r="O12" s="41" t="str">
        <f t="shared" si="3"/>
        <v>Leere Zellen</v>
      </c>
      <c r="P12" s="42"/>
      <c r="Q12" s="27" t="str">
        <f t="shared" ref="Q12:Q41" si="8">IF(B12="","",YEAR(B12))</f>
        <v/>
      </c>
      <c r="R12" s="81" t="str">
        <f t="shared" si="4"/>
        <v/>
      </c>
      <c r="S12" s="81" t="str">
        <f t="shared" si="5"/>
        <v/>
      </c>
      <c r="U12" s="81">
        <f t="shared" si="6"/>
        <v>0</v>
      </c>
      <c r="V12" s="81" t="str">
        <f t="shared" si="7"/>
        <v>Ja</v>
      </c>
    </row>
    <row r="13" spans="1:23" ht="24" customHeight="1" x14ac:dyDescent="0.25">
      <c r="A13" s="27">
        <v>4</v>
      </c>
      <c r="B13" s="61"/>
      <c r="C13" s="61"/>
      <c r="D13" s="167"/>
      <c r="E13" s="168"/>
      <c r="F13" s="168"/>
      <c r="G13" s="168"/>
      <c r="H13" s="173"/>
      <c r="I13" s="174"/>
      <c r="J13" s="84" t="str">
        <f t="shared" si="0"/>
        <v/>
      </c>
      <c r="K13" s="70" t="str">
        <f t="shared" si="1"/>
        <v/>
      </c>
      <c r="N13" s="40" t="str">
        <f t="shared" si="2"/>
        <v>Zeile nicht bearbeitet</v>
      </c>
      <c r="O13" s="41" t="str">
        <f t="shared" si="3"/>
        <v>Leere Zellen</v>
      </c>
      <c r="P13" s="42"/>
      <c r="Q13" s="27" t="str">
        <f t="shared" si="8"/>
        <v/>
      </c>
      <c r="R13" s="81" t="str">
        <f t="shared" si="4"/>
        <v/>
      </c>
      <c r="S13" s="81" t="str">
        <f t="shared" si="5"/>
        <v/>
      </c>
      <c r="U13" s="81">
        <f t="shared" si="6"/>
        <v>0</v>
      </c>
      <c r="V13" s="81" t="str">
        <f>IF(AND(U13=0,OR($J$6="",$J$6&lt;&gt;"")),"Ja",IF(AND(U13=1,$J$6&lt;&gt;""),"Ja","Nein"))</f>
        <v>Ja</v>
      </c>
    </row>
    <row r="14" spans="1:23" ht="24" customHeight="1" x14ac:dyDescent="0.25">
      <c r="A14" s="27">
        <v>5</v>
      </c>
      <c r="B14" s="61"/>
      <c r="C14" s="61"/>
      <c r="D14" s="167"/>
      <c r="E14" s="168"/>
      <c r="F14" s="168"/>
      <c r="G14" s="168"/>
      <c r="H14" s="173"/>
      <c r="I14" s="174"/>
      <c r="J14" s="84" t="str">
        <f t="shared" si="0"/>
        <v/>
      </c>
      <c r="K14" s="70" t="str">
        <f t="shared" si="1"/>
        <v/>
      </c>
      <c r="N14" s="40" t="str">
        <f t="shared" si="2"/>
        <v>Zeile nicht bearbeitet</v>
      </c>
      <c r="O14" s="41" t="str">
        <f t="shared" si="3"/>
        <v>Leere Zellen</v>
      </c>
      <c r="P14" s="42"/>
      <c r="Q14" s="27" t="str">
        <f t="shared" si="8"/>
        <v/>
      </c>
      <c r="R14" s="81" t="str">
        <f t="shared" si="4"/>
        <v/>
      </c>
      <c r="S14" s="81" t="str">
        <f t="shared" si="5"/>
        <v/>
      </c>
      <c r="U14" s="81">
        <f t="shared" si="6"/>
        <v>0</v>
      </c>
      <c r="V14" s="81" t="str">
        <f>IF(AND(U14=0,OR($J$6="",$J$6&lt;&gt;"")),"Ja",IF(AND(U14=1,$J$6&lt;&gt;""),"Ja","Nein"))</f>
        <v>Ja</v>
      </c>
    </row>
    <row r="15" spans="1:23" ht="24" customHeight="1" x14ac:dyDescent="0.25">
      <c r="A15" s="27">
        <v>6</v>
      </c>
      <c r="B15" s="61"/>
      <c r="C15" s="61"/>
      <c r="D15" s="167"/>
      <c r="E15" s="168"/>
      <c r="F15" s="168"/>
      <c r="G15" s="168"/>
      <c r="H15" s="175"/>
      <c r="I15" s="174"/>
      <c r="J15" s="84" t="str">
        <f t="shared" si="0"/>
        <v/>
      </c>
      <c r="K15" s="70" t="str">
        <f t="shared" si="1"/>
        <v/>
      </c>
      <c r="N15" s="40" t="str">
        <f t="shared" si="2"/>
        <v>Zeile nicht bearbeitet</v>
      </c>
      <c r="O15" s="41" t="str">
        <f t="shared" si="3"/>
        <v>Leere Zellen</v>
      </c>
      <c r="P15" s="42"/>
      <c r="Q15" s="27" t="str">
        <f t="shared" si="8"/>
        <v/>
      </c>
      <c r="R15" s="81" t="str">
        <f t="shared" si="4"/>
        <v/>
      </c>
      <c r="S15" s="81" t="str">
        <f t="shared" si="5"/>
        <v/>
      </c>
      <c r="U15" s="81">
        <f t="shared" si="6"/>
        <v>0</v>
      </c>
      <c r="V15" s="81" t="str">
        <f t="shared" si="7"/>
        <v>Ja</v>
      </c>
    </row>
    <row r="16" spans="1:23" ht="24" customHeight="1" x14ac:dyDescent="0.25">
      <c r="A16" s="27">
        <v>7</v>
      </c>
      <c r="B16" s="61"/>
      <c r="C16" s="61"/>
      <c r="D16" s="167"/>
      <c r="E16" s="168"/>
      <c r="F16" s="168"/>
      <c r="G16" s="168"/>
      <c r="H16" s="169"/>
      <c r="I16" s="170"/>
      <c r="J16" s="84" t="str">
        <f t="shared" si="0"/>
        <v/>
      </c>
      <c r="K16" s="70" t="str">
        <f t="shared" si="1"/>
        <v/>
      </c>
      <c r="N16" s="40" t="str">
        <f t="shared" si="2"/>
        <v>Zeile nicht bearbeitet</v>
      </c>
      <c r="O16" s="41" t="str">
        <f t="shared" si="3"/>
        <v>Leere Zellen</v>
      </c>
      <c r="P16" s="42"/>
      <c r="Q16" s="27" t="str">
        <f t="shared" si="8"/>
        <v/>
      </c>
      <c r="R16" s="81" t="str">
        <f t="shared" si="4"/>
        <v/>
      </c>
      <c r="S16" s="81" t="str">
        <f t="shared" si="5"/>
        <v/>
      </c>
      <c r="U16" s="81">
        <f t="shared" si="6"/>
        <v>0</v>
      </c>
      <c r="V16" s="81" t="str">
        <f t="shared" si="7"/>
        <v>Ja</v>
      </c>
    </row>
    <row r="17" spans="1:22" ht="24" customHeight="1" x14ac:dyDescent="0.25">
      <c r="A17" s="27">
        <v>8</v>
      </c>
      <c r="B17" s="61"/>
      <c r="C17" s="61"/>
      <c r="D17" s="167"/>
      <c r="E17" s="168"/>
      <c r="F17" s="168"/>
      <c r="G17" s="168"/>
      <c r="H17" s="173"/>
      <c r="I17" s="174"/>
      <c r="J17" s="84" t="str">
        <f t="shared" si="0"/>
        <v/>
      </c>
      <c r="K17" s="70" t="str">
        <f t="shared" si="1"/>
        <v/>
      </c>
      <c r="N17" s="40" t="str">
        <f t="shared" si="2"/>
        <v>Zeile nicht bearbeitet</v>
      </c>
      <c r="O17" s="41" t="str">
        <f t="shared" si="3"/>
        <v>Leere Zellen</v>
      </c>
      <c r="P17" s="42"/>
      <c r="Q17" s="27" t="str">
        <f t="shared" si="8"/>
        <v/>
      </c>
      <c r="R17" s="81" t="str">
        <f t="shared" si="4"/>
        <v/>
      </c>
      <c r="S17" s="81" t="str">
        <f t="shared" si="5"/>
        <v/>
      </c>
      <c r="U17" s="81">
        <f t="shared" si="6"/>
        <v>0</v>
      </c>
      <c r="V17" s="81" t="str">
        <f t="shared" si="7"/>
        <v>Ja</v>
      </c>
    </row>
    <row r="18" spans="1:22" ht="24" customHeight="1" x14ac:dyDescent="0.25">
      <c r="A18" s="27">
        <v>9</v>
      </c>
      <c r="B18" s="61"/>
      <c r="C18" s="61"/>
      <c r="D18" s="167"/>
      <c r="E18" s="168"/>
      <c r="F18" s="168"/>
      <c r="G18" s="168"/>
      <c r="H18" s="173"/>
      <c r="I18" s="174"/>
      <c r="J18" s="84" t="str">
        <f t="shared" si="0"/>
        <v/>
      </c>
      <c r="K18" s="70" t="str">
        <f t="shared" si="1"/>
        <v/>
      </c>
      <c r="N18" s="40" t="str">
        <f t="shared" si="2"/>
        <v>Zeile nicht bearbeitet</v>
      </c>
      <c r="O18" s="41" t="str">
        <f t="shared" si="3"/>
        <v>Leere Zellen</v>
      </c>
      <c r="P18" s="42"/>
      <c r="Q18" s="27" t="str">
        <f t="shared" si="8"/>
        <v/>
      </c>
      <c r="R18" s="81" t="str">
        <f t="shared" si="4"/>
        <v/>
      </c>
      <c r="S18" s="81" t="str">
        <f t="shared" si="5"/>
        <v/>
      </c>
      <c r="U18" s="81">
        <f t="shared" si="6"/>
        <v>0</v>
      </c>
      <c r="V18" s="81" t="str">
        <f t="shared" si="7"/>
        <v>Ja</v>
      </c>
    </row>
    <row r="19" spans="1:22" ht="24" customHeight="1" x14ac:dyDescent="0.25">
      <c r="A19" s="27">
        <v>10</v>
      </c>
      <c r="B19" s="61"/>
      <c r="C19" s="61"/>
      <c r="D19" s="167"/>
      <c r="E19" s="168"/>
      <c r="F19" s="168"/>
      <c r="G19" s="168"/>
      <c r="H19" s="173"/>
      <c r="I19" s="174"/>
      <c r="J19" s="84" t="str">
        <f t="shared" si="0"/>
        <v/>
      </c>
      <c r="K19" s="70" t="str">
        <f t="shared" si="1"/>
        <v/>
      </c>
      <c r="N19" s="40" t="str">
        <f t="shared" si="2"/>
        <v>Zeile nicht bearbeitet</v>
      </c>
      <c r="O19" s="41" t="str">
        <f t="shared" si="3"/>
        <v>Leere Zellen</v>
      </c>
      <c r="P19" s="42"/>
      <c r="Q19" s="27" t="str">
        <f t="shared" si="8"/>
        <v/>
      </c>
      <c r="R19" s="81" t="str">
        <f t="shared" si="4"/>
        <v/>
      </c>
      <c r="S19" s="81" t="str">
        <f t="shared" si="5"/>
        <v/>
      </c>
      <c r="U19" s="81">
        <f t="shared" si="6"/>
        <v>0</v>
      </c>
      <c r="V19" s="81" t="str">
        <f t="shared" si="7"/>
        <v>Ja</v>
      </c>
    </row>
    <row r="20" spans="1:22" ht="24" customHeight="1" x14ac:dyDescent="0.25">
      <c r="A20" s="27">
        <v>11</v>
      </c>
      <c r="B20" s="61"/>
      <c r="C20" s="61"/>
      <c r="D20" s="167"/>
      <c r="E20" s="168"/>
      <c r="F20" s="168"/>
      <c r="G20" s="168"/>
      <c r="H20" s="173"/>
      <c r="I20" s="174"/>
      <c r="J20" s="84" t="str">
        <f t="shared" si="0"/>
        <v/>
      </c>
      <c r="K20" s="70" t="str">
        <f t="shared" si="1"/>
        <v/>
      </c>
      <c r="N20" s="40" t="str">
        <f t="shared" si="2"/>
        <v>Zeile nicht bearbeitet</v>
      </c>
      <c r="O20" s="41" t="str">
        <f t="shared" si="3"/>
        <v>Leere Zellen</v>
      </c>
      <c r="P20" s="42"/>
      <c r="Q20" s="27" t="str">
        <f t="shared" si="8"/>
        <v/>
      </c>
      <c r="R20" s="81" t="str">
        <f t="shared" si="4"/>
        <v/>
      </c>
      <c r="S20" s="81" t="str">
        <f t="shared" si="5"/>
        <v/>
      </c>
      <c r="U20" s="81">
        <f t="shared" si="6"/>
        <v>0</v>
      </c>
      <c r="V20" s="81" t="str">
        <f t="shared" si="7"/>
        <v>Ja</v>
      </c>
    </row>
    <row r="21" spans="1:22" ht="24" customHeight="1" x14ac:dyDescent="0.25">
      <c r="A21" s="27">
        <v>12</v>
      </c>
      <c r="B21" s="61"/>
      <c r="C21" s="61"/>
      <c r="D21" s="167"/>
      <c r="E21" s="168"/>
      <c r="F21" s="168"/>
      <c r="G21" s="168"/>
      <c r="H21" s="173"/>
      <c r="I21" s="174"/>
      <c r="J21" s="84" t="str">
        <f t="shared" si="0"/>
        <v/>
      </c>
      <c r="K21" s="70" t="str">
        <f t="shared" si="1"/>
        <v/>
      </c>
      <c r="N21" s="40" t="str">
        <f t="shared" si="2"/>
        <v>Zeile nicht bearbeitet</v>
      </c>
      <c r="O21" s="41" t="str">
        <f t="shared" si="3"/>
        <v>Leere Zellen</v>
      </c>
      <c r="P21" s="42"/>
      <c r="Q21" s="27" t="str">
        <f t="shared" si="8"/>
        <v/>
      </c>
      <c r="R21" s="81" t="str">
        <f t="shared" si="4"/>
        <v/>
      </c>
      <c r="S21" s="81" t="str">
        <f t="shared" si="5"/>
        <v/>
      </c>
      <c r="U21" s="81">
        <f t="shared" si="6"/>
        <v>0</v>
      </c>
      <c r="V21" s="81" t="str">
        <f t="shared" si="7"/>
        <v>Ja</v>
      </c>
    </row>
    <row r="22" spans="1:22" ht="24" customHeight="1" x14ac:dyDescent="0.25">
      <c r="A22" s="27">
        <v>13</v>
      </c>
      <c r="B22" s="61"/>
      <c r="C22" s="61"/>
      <c r="D22" s="167"/>
      <c r="E22" s="168"/>
      <c r="F22" s="168"/>
      <c r="G22" s="168"/>
      <c r="H22" s="173"/>
      <c r="I22" s="174"/>
      <c r="J22" s="84" t="str">
        <f t="shared" si="0"/>
        <v/>
      </c>
      <c r="K22" s="70" t="str">
        <f t="shared" si="1"/>
        <v/>
      </c>
      <c r="N22" s="40" t="str">
        <f t="shared" si="2"/>
        <v>Zeile nicht bearbeitet</v>
      </c>
      <c r="O22" s="41" t="str">
        <f t="shared" si="3"/>
        <v>Leere Zellen</v>
      </c>
      <c r="P22" s="42"/>
      <c r="Q22" s="27" t="str">
        <f t="shared" si="8"/>
        <v/>
      </c>
      <c r="R22" s="81" t="str">
        <f t="shared" si="4"/>
        <v/>
      </c>
      <c r="S22" s="81" t="str">
        <f t="shared" si="5"/>
        <v/>
      </c>
      <c r="U22" s="81">
        <f t="shared" si="6"/>
        <v>0</v>
      </c>
      <c r="V22" s="81" t="str">
        <f t="shared" si="7"/>
        <v>Ja</v>
      </c>
    </row>
    <row r="23" spans="1:22" ht="24" customHeight="1" x14ac:dyDescent="0.25">
      <c r="A23" s="27">
        <v>14</v>
      </c>
      <c r="B23" s="61"/>
      <c r="C23" s="61"/>
      <c r="D23" s="167"/>
      <c r="E23" s="168"/>
      <c r="F23" s="168"/>
      <c r="G23" s="168"/>
      <c r="H23" s="173"/>
      <c r="I23" s="174"/>
      <c r="J23" s="84" t="str">
        <f t="shared" si="0"/>
        <v/>
      </c>
      <c r="K23" s="70" t="str">
        <f t="shared" si="1"/>
        <v/>
      </c>
      <c r="N23" s="40" t="str">
        <f t="shared" si="2"/>
        <v>Zeile nicht bearbeitet</v>
      </c>
      <c r="O23" s="41" t="str">
        <f t="shared" si="3"/>
        <v>Leere Zellen</v>
      </c>
      <c r="P23" s="42"/>
      <c r="Q23" s="27" t="str">
        <f t="shared" si="8"/>
        <v/>
      </c>
      <c r="R23" s="81" t="str">
        <f t="shared" si="4"/>
        <v/>
      </c>
      <c r="S23" s="81" t="str">
        <f t="shared" si="5"/>
        <v/>
      </c>
      <c r="U23" s="81">
        <f t="shared" si="6"/>
        <v>0</v>
      </c>
      <c r="V23" s="81" t="str">
        <f t="shared" si="7"/>
        <v>Ja</v>
      </c>
    </row>
    <row r="24" spans="1:22" ht="24" customHeight="1" x14ac:dyDescent="0.25">
      <c r="A24" s="27">
        <v>15</v>
      </c>
      <c r="B24" s="61"/>
      <c r="C24" s="61"/>
      <c r="D24" s="167"/>
      <c r="E24" s="168"/>
      <c r="F24" s="168"/>
      <c r="G24" s="168"/>
      <c r="H24" s="173"/>
      <c r="I24" s="174"/>
      <c r="J24" s="84" t="str">
        <f t="shared" si="0"/>
        <v/>
      </c>
      <c r="K24" s="70" t="str">
        <f t="shared" si="1"/>
        <v/>
      </c>
      <c r="N24" s="40" t="str">
        <f t="shared" si="2"/>
        <v>Zeile nicht bearbeitet</v>
      </c>
      <c r="O24" s="41" t="str">
        <f t="shared" si="3"/>
        <v>Leere Zellen</v>
      </c>
      <c r="P24" s="42"/>
      <c r="Q24" s="27" t="str">
        <f t="shared" si="8"/>
        <v/>
      </c>
      <c r="R24" s="81" t="str">
        <f t="shared" si="4"/>
        <v/>
      </c>
      <c r="S24" s="81" t="str">
        <f t="shared" si="5"/>
        <v/>
      </c>
      <c r="U24" s="81">
        <f t="shared" si="6"/>
        <v>0</v>
      </c>
      <c r="V24" s="81" t="str">
        <f t="shared" si="7"/>
        <v>Ja</v>
      </c>
    </row>
    <row r="25" spans="1:22" ht="24" customHeight="1" x14ac:dyDescent="0.25">
      <c r="A25" s="27">
        <v>16</v>
      </c>
      <c r="B25" s="61"/>
      <c r="C25" s="61"/>
      <c r="D25" s="167"/>
      <c r="E25" s="168"/>
      <c r="F25" s="168"/>
      <c r="G25" s="168"/>
      <c r="H25" s="173"/>
      <c r="I25" s="174"/>
      <c r="J25" s="84" t="str">
        <f t="shared" si="0"/>
        <v/>
      </c>
      <c r="K25" s="70" t="str">
        <f t="shared" si="1"/>
        <v/>
      </c>
      <c r="N25" s="40" t="str">
        <f t="shared" si="2"/>
        <v>Zeile nicht bearbeitet</v>
      </c>
      <c r="O25" s="41" t="str">
        <f t="shared" si="3"/>
        <v>Leere Zellen</v>
      </c>
      <c r="P25" s="42"/>
      <c r="Q25" s="27" t="str">
        <f t="shared" si="8"/>
        <v/>
      </c>
      <c r="R25" s="81" t="str">
        <f t="shared" si="4"/>
        <v/>
      </c>
      <c r="S25" s="81" t="str">
        <f t="shared" si="5"/>
        <v/>
      </c>
      <c r="U25" s="81">
        <f t="shared" si="6"/>
        <v>0</v>
      </c>
      <c r="V25" s="81" t="str">
        <f t="shared" si="7"/>
        <v>Ja</v>
      </c>
    </row>
    <row r="26" spans="1:22" ht="24" customHeight="1" x14ac:dyDescent="0.25">
      <c r="A26" s="27">
        <v>17</v>
      </c>
      <c r="B26" s="61"/>
      <c r="C26" s="61"/>
      <c r="D26" s="167"/>
      <c r="E26" s="168"/>
      <c r="F26" s="168"/>
      <c r="G26" s="168"/>
      <c r="H26" s="173"/>
      <c r="I26" s="174"/>
      <c r="J26" s="84" t="str">
        <f t="shared" si="0"/>
        <v/>
      </c>
      <c r="K26" s="70" t="str">
        <f t="shared" si="1"/>
        <v/>
      </c>
      <c r="N26" s="40" t="str">
        <f t="shared" si="2"/>
        <v>Zeile nicht bearbeitet</v>
      </c>
      <c r="O26" s="41" t="str">
        <f t="shared" si="3"/>
        <v>Leere Zellen</v>
      </c>
      <c r="P26" s="42"/>
      <c r="Q26" s="27" t="str">
        <f t="shared" si="8"/>
        <v/>
      </c>
      <c r="R26" s="81" t="str">
        <f t="shared" si="4"/>
        <v/>
      </c>
      <c r="S26" s="81" t="str">
        <f t="shared" si="5"/>
        <v/>
      </c>
      <c r="U26" s="81">
        <f t="shared" si="6"/>
        <v>0</v>
      </c>
      <c r="V26" s="81" t="str">
        <f t="shared" si="7"/>
        <v>Ja</v>
      </c>
    </row>
    <row r="27" spans="1:22" ht="24" customHeight="1" x14ac:dyDescent="0.25">
      <c r="A27" s="27">
        <v>18</v>
      </c>
      <c r="B27" s="61"/>
      <c r="C27" s="61"/>
      <c r="D27" s="167"/>
      <c r="E27" s="168"/>
      <c r="F27" s="168"/>
      <c r="G27" s="168"/>
      <c r="H27" s="173"/>
      <c r="I27" s="174"/>
      <c r="J27" s="84" t="str">
        <f t="shared" si="0"/>
        <v/>
      </c>
      <c r="K27" s="70" t="str">
        <f t="shared" si="1"/>
        <v/>
      </c>
      <c r="N27" s="40" t="str">
        <f t="shared" si="2"/>
        <v>Zeile nicht bearbeitet</v>
      </c>
      <c r="O27" s="41" t="str">
        <f t="shared" si="3"/>
        <v>Leere Zellen</v>
      </c>
      <c r="P27" s="42"/>
      <c r="Q27" s="27" t="str">
        <f t="shared" si="8"/>
        <v/>
      </c>
      <c r="R27" s="81" t="str">
        <f t="shared" si="4"/>
        <v/>
      </c>
      <c r="S27" s="81" t="str">
        <f t="shared" si="5"/>
        <v/>
      </c>
      <c r="U27" s="81">
        <f t="shared" si="6"/>
        <v>0</v>
      </c>
      <c r="V27" s="81" t="str">
        <f t="shared" si="7"/>
        <v>Ja</v>
      </c>
    </row>
    <row r="28" spans="1:22" ht="24" customHeight="1" x14ac:dyDescent="0.25">
      <c r="A28" s="27">
        <v>19</v>
      </c>
      <c r="B28" s="61"/>
      <c r="C28" s="61"/>
      <c r="D28" s="167"/>
      <c r="E28" s="168"/>
      <c r="F28" s="168"/>
      <c r="G28" s="168"/>
      <c r="H28" s="173"/>
      <c r="I28" s="174"/>
      <c r="J28" s="84" t="str">
        <f t="shared" si="0"/>
        <v/>
      </c>
      <c r="K28" s="70" t="str">
        <f t="shared" si="1"/>
        <v/>
      </c>
      <c r="N28" s="40" t="str">
        <f t="shared" si="2"/>
        <v>Zeile nicht bearbeitet</v>
      </c>
      <c r="O28" s="41" t="str">
        <f t="shared" si="3"/>
        <v>Leere Zellen</v>
      </c>
      <c r="P28" s="42"/>
      <c r="Q28" s="27" t="str">
        <f t="shared" si="8"/>
        <v/>
      </c>
      <c r="R28" s="81" t="str">
        <f t="shared" si="4"/>
        <v/>
      </c>
      <c r="S28" s="81" t="str">
        <f t="shared" si="5"/>
        <v/>
      </c>
      <c r="U28" s="81">
        <f t="shared" si="6"/>
        <v>0</v>
      </c>
      <c r="V28" s="81" t="str">
        <f t="shared" si="7"/>
        <v>Ja</v>
      </c>
    </row>
    <row r="29" spans="1:22" ht="24" customHeight="1" x14ac:dyDescent="0.25">
      <c r="A29" s="27">
        <v>20</v>
      </c>
      <c r="B29" s="61"/>
      <c r="C29" s="61"/>
      <c r="D29" s="167"/>
      <c r="E29" s="168"/>
      <c r="F29" s="168"/>
      <c r="G29" s="168"/>
      <c r="H29" s="173"/>
      <c r="I29" s="174"/>
      <c r="J29" s="84" t="str">
        <f t="shared" si="0"/>
        <v/>
      </c>
      <c r="K29" s="70" t="str">
        <f t="shared" si="1"/>
        <v/>
      </c>
      <c r="N29" s="40" t="str">
        <f t="shared" si="2"/>
        <v>Zeile nicht bearbeitet</v>
      </c>
      <c r="O29" s="41" t="str">
        <f t="shared" si="3"/>
        <v>Leere Zellen</v>
      </c>
      <c r="P29" s="42"/>
      <c r="Q29" s="27" t="str">
        <f t="shared" si="8"/>
        <v/>
      </c>
      <c r="R29" s="81" t="str">
        <f t="shared" si="4"/>
        <v/>
      </c>
      <c r="S29" s="81" t="str">
        <f t="shared" si="5"/>
        <v/>
      </c>
      <c r="U29" s="81">
        <f t="shared" si="6"/>
        <v>0</v>
      </c>
      <c r="V29" s="81" t="str">
        <f t="shared" si="7"/>
        <v>Ja</v>
      </c>
    </row>
    <row r="30" spans="1:22" ht="24" customHeight="1" x14ac:dyDescent="0.25">
      <c r="A30" s="27">
        <v>21</v>
      </c>
      <c r="B30" s="61"/>
      <c r="C30" s="61"/>
      <c r="D30" s="167"/>
      <c r="E30" s="168"/>
      <c r="F30" s="168"/>
      <c r="G30" s="168"/>
      <c r="H30" s="169"/>
      <c r="I30" s="170"/>
      <c r="J30" s="84" t="str">
        <f t="shared" si="0"/>
        <v/>
      </c>
      <c r="K30" s="70" t="str">
        <f t="shared" si="1"/>
        <v/>
      </c>
      <c r="N30" s="40" t="str">
        <f t="shared" si="2"/>
        <v>Zeile nicht bearbeitet</v>
      </c>
      <c r="O30" s="41" t="str">
        <f t="shared" si="3"/>
        <v>Leere Zellen</v>
      </c>
      <c r="P30" s="42"/>
      <c r="Q30" s="27" t="str">
        <f t="shared" si="8"/>
        <v/>
      </c>
      <c r="R30" s="81" t="str">
        <f t="shared" si="4"/>
        <v/>
      </c>
      <c r="S30" s="81" t="str">
        <f t="shared" si="5"/>
        <v/>
      </c>
      <c r="U30" s="81">
        <f t="shared" si="6"/>
        <v>0</v>
      </c>
      <c r="V30" s="81" t="str">
        <f t="shared" si="7"/>
        <v>Ja</v>
      </c>
    </row>
    <row r="31" spans="1:22" ht="24" customHeight="1" x14ac:dyDescent="0.25">
      <c r="A31" s="27">
        <v>22</v>
      </c>
      <c r="B31" s="61"/>
      <c r="C31" s="61"/>
      <c r="D31" s="167"/>
      <c r="E31" s="168"/>
      <c r="F31" s="168"/>
      <c r="G31" s="168"/>
      <c r="H31" s="169"/>
      <c r="I31" s="170"/>
      <c r="J31" s="84" t="str">
        <f t="shared" si="0"/>
        <v/>
      </c>
      <c r="K31" s="70" t="str">
        <f t="shared" si="1"/>
        <v/>
      </c>
      <c r="N31" s="40" t="str">
        <f t="shared" si="2"/>
        <v>Zeile nicht bearbeitet</v>
      </c>
      <c r="O31" s="41" t="str">
        <f t="shared" si="3"/>
        <v>Leere Zellen</v>
      </c>
      <c r="P31" s="42"/>
      <c r="Q31" s="27" t="str">
        <f t="shared" si="8"/>
        <v/>
      </c>
      <c r="R31" s="81" t="str">
        <f t="shared" si="4"/>
        <v/>
      </c>
      <c r="S31" s="81" t="str">
        <f t="shared" si="5"/>
        <v/>
      </c>
      <c r="U31" s="81">
        <f t="shared" si="6"/>
        <v>0</v>
      </c>
      <c r="V31" s="81" t="str">
        <f t="shared" si="7"/>
        <v>Ja</v>
      </c>
    </row>
    <row r="32" spans="1:22" ht="24" customHeight="1" x14ac:dyDescent="0.25">
      <c r="A32" s="27">
        <v>23</v>
      </c>
      <c r="B32" s="61"/>
      <c r="C32" s="61"/>
      <c r="D32" s="167"/>
      <c r="E32" s="168"/>
      <c r="F32" s="168"/>
      <c r="G32" s="168"/>
      <c r="H32" s="169"/>
      <c r="I32" s="170"/>
      <c r="J32" s="84" t="str">
        <f t="shared" si="0"/>
        <v/>
      </c>
      <c r="K32" s="70" t="str">
        <f t="shared" si="1"/>
        <v/>
      </c>
      <c r="N32" s="40" t="str">
        <f t="shared" si="2"/>
        <v>Zeile nicht bearbeitet</v>
      </c>
      <c r="O32" s="41" t="str">
        <f t="shared" si="3"/>
        <v>Leere Zellen</v>
      </c>
      <c r="P32" s="42"/>
      <c r="Q32" s="27" t="str">
        <f t="shared" si="8"/>
        <v/>
      </c>
      <c r="R32" s="81" t="str">
        <f t="shared" si="4"/>
        <v/>
      </c>
      <c r="S32" s="81" t="str">
        <f t="shared" si="5"/>
        <v/>
      </c>
      <c r="U32" s="81">
        <f t="shared" si="6"/>
        <v>0</v>
      </c>
      <c r="V32" s="81" t="str">
        <f t="shared" si="7"/>
        <v>Ja</v>
      </c>
    </row>
    <row r="33" spans="1:22" ht="24" customHeight="1" x14ac:dyDescent="0.25">
      <c r="A33" s="27">
        <v>24</v>
      </c>
      <c r="B33" s="61"/>
      <c r="C33" s="61"/>
      <c r="D33" s="167"/>
      <c r="E33" s="168"/>
      <c r="F33" s="168"/>
      <c r="G33" s="168"/>
      <c r="H33" s="169"/>
      <c r="I33" s="170"/>
      <c r="J33" s="84" t="str">
        <f t="shared" si="0"/>
        <v/>
      </c>
      <c r="K33" s="70" t="str">
        <f t="shared" si="1"/>
        <v/>
      </c>
      <c r="N33" s="40" t="str">
        <f t="shared" si="2"/>
        <v>Zeile nicht bearbeitet</v>
      </c>
      <c r="O33" s="41" t="str">
        <f t="shared" si="3"/>
        <v>Leere Zellen</v>
      </c>
      <c r="P33" s="42"/>
      <c r="Q33" s="27" t="str">
        <f t="shared" si="8"/>
        <v/>
      </c>
      <c r="R33" s="81" t="str">
        <f t="shared" si="4"/>
        <v/>
      </c>
      <c r="S33" s="81" t="str">
        <f t="shared" si="5"/>
        <v/>
      </c>
      <c r="U33" s="81">
        <f t="shared" si="6"/>
        <v>0</v>
      </c>
      <c r="V33" s="81" t="str">
        <f t="shared" si="7"/>
        <v>Ja</v>
      </c>
    </row>
    <row r="34" spans="1:22" ht="24" customHeight="1" x14ac:dyDescent="0.25">
      <c r="A34" s="27">
        <v>25</v>
      </c>
      <c r="B34" s="61"/>
      <c r="C34" s="61"/>
      <c r="D34" s="167"/>
      <c r="E34" s="168"/>
      <c r="F34" s="168"/>
      <c r="G34" s="168"/>
      <c r="H34" s="169"/>
      <c r="I34" s="170"/>
      <c r="J34" s="84" t="str">
        <f t="shared" si="0"/>
        <v/>
      </c>
      <c r="K34" s="70" t="str">
        <f t="shared" si="1"/>
        <v/>
      </c>
      <c r="N34" s="40" t="str">
        <f t="shared" si="2"/>
        <v>Zeile nicht bearbeitet</v>
      </c>
      <c r="O34" s="41" t="str">
        <f t="shared" si="3"/>
        <v>Leere Zellen</v>
      </c>
      <c r="P34" s="42"/>
      <c r="Q34" s="27" t="str">
        <f t="shared" si="8"/>
        <v/>
      </c>
      <c r="R34" s="81" t="str">
        <f t="shared" si="4"/>
        <v/>
      </c>
      <c r="S34" s="81" t="str">
        <f t="shared" si="5"/>
        <v/>
      </c>
      <c r="U34" s="81">
        <f t="shared" si="6"/>
        <v>0</v>
      </c>
      <c r="V34" s="81" t="str">
        <f t="shared" si="7"/>
        <v>Ja</v>
      </c>
    </row>
    <row r="35" spans="1:22" ht="24" customHeight="1" x14ac:dyDescent="0.25">
      <c r="A35" s="27">
        <v>26</v>
      </c>
      <c r="B35" s="61"/>
      <c r="C35" s="61"/>
      <c r="D35" s="167"/>
      <c r="E35" s="168"/>
      <c r="F35" s="168"/>
      <c r="G35" s="168"/>
      <c r="H35" s="169"/>
      <c r="I35" s="170"/>
      <c r="J35" s="84" t="str">
        <f t="shared" si="0"/>
        <v/>
      </c>
      <c r="K35" s="70" t="str">
        <f t="shared" si="1"/>
        <v/>
      </c>
      <c r="N35" s="40" t="str">
        <f t="shared" si="2"/>
        <v>Zeile nicht bearbeitet</v>
      </c>
      <c r="O35" s="41" t="str">
        <f t="shared" si="3"/>
        <v>Leere Zellen</v>
      </c>
      <c r="P35" s="42"/>
      <c r="Q35" s="27" t="str">
        <f t="shared" si="8"/>
        <v/>
      </c>
      <c r="R35" s="81" t="str">
        <f t="shared" si="4"/>
        <v/>
      </c>
      <c r="S35" s="81" t="str">
        <f t="shared" si="5"/>
        <v/>
      </c>
      <c r="U35" s="81">
        <f t="shared" si="6"/>
        <v>0</v>
      </c>
      <c r="V35" s="81" t="str">
        <f t="shared" si="7"/>
        <v>Ja</v>
      </c>
    </row>
    <row r="36" spans="1:22" ht="24" customHeight="1" x14ac:dyDescent="0.25">
      <c r="A36" s="27">
        <v>27</v>
      </c>
      <c r="B36" s="61"/>
      <c r="C36" s="61"/>
      <c r="D36" s="167"/>
      <c r="E36" s="168"/>
      <c r="F36" s="168"/>
      <c r="G36" s="168"/>
      <c r="H36" s="169"/>
      <c r="I36" s="170"/>
      <c r="J36" s="84" t="str">
        <f t="shared" si="0"/>
        <v/>
      </c>
      <c r="K36" s="70" t="str">
        <f t="shared" si="1"/>
        <v/>
      </c>
      <c r="N36" s="40" t="str">
        <f t="shared" si="2"/>
        <v>Zeile nicht bearbeitet</v>
      </c>
      <c r="O36" s="41" t="str">
        <f t="shared" si="3"/>
        <v>Leere Zellen</v>
      </c>
      <c r="P36" s="42"/>
      <c r="Q36" s="27" t="str">
        <f t="shared" si="8"/>
        <v/>
      </c>
      <c r="R36" s="81" t="str">
        <f t="shared" si="4"/>
        <v/>
      </c>
      <c r="S36" s="81" t="str">
        <f t="shared" si="5"/>
        <v/>
      </c>
      <c r="U36" s="81">
        <f t="shared" si="6"/>
        <v>0</v>
      </c>
      <c r="V36" s="81" t="str">
        <f t="shared" si="7"/>
        <v>Ja</v>
      </c>
    </row>
    <row r="37" spans="1:22" ht="24" customHeight="1" x14ac:dyDescent="0.25">
      <c r="A37" s="27">
        <v>28</v>
      </c>
      <c r="B37" s="61"/>
      <c r="C37" s="61"/>
      <c r="D37" s="167"/>
      <c r="E37" s="168"/>
      <c r="F37" s="168"/>
      <c r="G37" s="168"/>
      <c r="H37" s="169"/>
      <c r="I37" s="170"/>
      <c r="J37" s="84" t="str">
        <f t="shared" si="0"/>
        <v/>
      </c>
      <c r="K37" s="70" t="str">
        <f t="shared" si="1"/>
        <v/>
      </c>
      <c r="N37" s="40" t="str">
        <f t="shared" si="2"/>
        <v>Zeile nicht bearbeitet</v>
      </c>
      <c r="O37" s="41" t="str">
        <f t="shared" si="3"/>
        <v>Leere Zellen</v>
      </c>
      <c r="P37" s="42"/>
      <c r="Q37" s="27" t="str">
        <f t="shared" si="8"/>
        <v/>
      </c>
      <c r="R37" s="81" t="str">
        <f t="shared" si="4"/>
        <v/>
      </c>
      <c r="S37" s="81" t="str">
        <f t="shared" si="5"/>
        <v/>
      </c>
      <c r="U37" s="81">
        <f t="shared" si="6"/>
        <v>0</v>
      </c>
      <c r="V37" s="81" t="str">
        <f t="shared" si="7"/>
        <v>Ja</v>
      </c>
    </row>
    <row r="38" spans="1:22" ht="24" customHeight="1" x14ac:dyDescent="0.25">
      <c r="A38" s="27">
        <v>29</v>
      </c>
      <c r="B38" s="61"/>
      <c r="C38" s="61"/>
      <c r="D38" s="167"/>
      <c r="E38" s="168"/>
      <c r="F38" s="168"/>
      <c r="G38" s="168"/>
      <c r="H38" s="169"/>
      <c r="I38" s="170"/>
      <c r="J38" s="84" t="str">
        <f t="shared" si="0"/>
        <v/>
      </c>
      <c r="K38" s="70" t="str">
        <f t="shared" si="1"/>
        <v/>
      </c>
      <c r="N38" s="40" t="str">
        <f t="shared" si="2"/>
        <v>Zeile nicht bearbeitet</v>
      </c>
      <c r="O38" s="41" t="str">
        <f t="shared" si="3"/>
        <v>Leere Zellen</v>
      </c>
      <c r="P38" s="42"/>
      <c r="Q38" s="27" t="str">
        <f t="shared" si="8"/>
        <v/>
      </c>
      <c r="R38" s="81" t="str">
        <f t="shared" si="4"/>
        <v/>
      </c>
      <c r="S38" s="81" t="str">
        <f t="shared" si="5"/>
        <v/>
      </c>
      <c r="U38" s="81">
        <f t="shared" si="6"/>
        <v>0</v>
      </c>
      <c r="V38" s="81" t="str">
        <f t="shared" si="7"/>
        <v>Ja</v>
      </c>
    </row>
    <row r="39" spans="1:22" ht="24" customHeight="1" x14ac:dyDescent="0.25">
      <c r="A39" s="27">
        <v>30</v>
      </c>
      <c r="B39" s="61"/>
      <c r="C39" s="61"/>
      <c r="D39" s="167"/>
      <c r="E39" s="168"/>
      <c r="F39" s="168"/>
      <c r="G39" s="168"/>
      <c r="H39" s="169"/>
      <c r="I39" s="170"/>
      <c r="J39" s="84" t="str">
        <f t="shared" si="0"/>
        <v/>
      </c>
      <c r="K39" s="70" t="str">
        <f t="shared" si="1"/>
        <v/>
      </c>
      <c r="N39" s="40" t="str">
        <f t="shared" si="2"/>
        <v>Zeile nicht bearbeitet</v>
      </c>
      <c r="O39" s="41" t="str">
        <f t="shared" si="3"/>
        <v>Leere Zellen</v>
      </c>
      <c r="P39" s="42"/>
      <c r="Q39" s="27" t="str">
        <f t="shared" si="8"/>
        <v/>
      </c>
      <c r="R39" s="81" t="str">
        <f t="shared" si="4"/>
        <v/>
      </c>
      <c r="S39" s="81" t="str">
        <f t="shared" si="5"/>
        <v/>
      </c>
      <c r="U39" s="81">
        <f t="shared" si="6"/>
        <v>0</v>
      </c>
      <c r="V39" s="81" t="str">
        <f t="shared" si="7"/>
        <v>Ja</v>
      </c>
    </row>
    <row r="40" spans="1:22" ht="24" customHeight="1" x14ac:dyDescent="0.25">
      <c r="A40" s="27">
        <v>31</v>
      </c>
      <c r="B40" s="61"/>
      <c r="C40" s="61"/>
      <c r="D40" s="167"/>
      <c r="E40" s="168"/>
      <c r="F40" s="168"/>
      <c r="G40" s="168"/>
      <c r="H40" s="169"/>
      <c r="I40" s="170"/>
      <c r="J40" s="84" t="str">
        <f t="shared" si="0"/>
        <v/>
      </c>
      <c r="K40" s="70" t="str">
        <f t="shared" si="1"/>
        <v/>
      </c>
      <c r="N40" s="40" t="str">
        <f t="shared" si="2"/>
        <v>Zeile nicht bearbeitet</v>
      </c>
      <c r="O40" s="41" t="str">
        <f t="shared" si="3"/>
        <v>Leere Zellen</v>
      </c>
      <c r="P40" s="42"/>
      <c r="Q40" s="27" t="str">
        <f t="shared" si="8"/>
        <v/>
      </c>
      <c r="R40" s="81" t="str">
        <f t="shared" si="4"/>
        <v/>
      </c>
      <c r="S40" s="81" t="str">
        <f t="shared" si="5"/>
        <v/>
      </c>
      <c r="U40" s="81">
        <f t="shared" si="6"/>
        <v>0</v>
      </c>
      <c r="V40" s="81" t="str">
        <f t="shared" si="7"/>
        <v>Ja</v>
      </c>
    </row>
    <row r="41" spans="1:22" ht="24" customHeight="1" x14ac:dyDescent="0.25">
      <c r="A41" s="27">
        <v>32</v>
      </c>
      <c r="B41" s="61"/>
      <c r="C41" s="61"/>
      <c r="D41" s="167"/>
      <c r="E41" s="168"/>
      <c r="F41" s="168"/>
      <c r="G41" s="168"/>
      <c r="H41" s="169"/>
      <c r="I41" s="170"/>
      <c r="J41" s="84" t="str">
        <f t="shared" si="0"/>
        <v/>
      </c>
      <c r="K41" s="70" t="str">
        <f t="shared" si="1"/>
        <v/>
      </c>
      <c r="N41" s="40" t="str">
        <f t="shared" si="2"/>
        <v>Zeile nicht bearbeitet</v>
      </c>
      <c r="O41" s="41" t="str">
        <f t="shared" si="3"/>
        <v>Leere Zellen</v>
      </c>
      <c r="P41" s="42"/>
      <c r="Q41" s="27" t="str">
        <f t="shared" si="8"/>
        <v/>
      </c>
      <c r="R41" s="81" t="str">
        <f t="shared" si="4"/>
        <v/>
      </c>
      <c r="S41" s="81" t="str">
        <f t="shared" si="5"/>
        <v/>
      </c>
      <c r="U41" s="81">
        <f t="shared" si="6"/>
        <v>0</v>
      </c>
      <c r="V41" s="81" t="str">
        <f t="shared" si="7"/>
        <v>Ja</v>
      </c>
    </row>
    <row r="42" spans="1:22" ht="24" customHeight="1" x14ac:dyDescent="0.25">
      <c r="A42" s="27">
        <v>33</v>
      </c>
      <c r="B42" s="61"/>
      <c r="C42" s="61"/>
      <c r="D42" s="167"/>
      <c r="E42" s="168"/>
      <c r="F42" s="168"/>
      <c r="G42" s="168"/>
      <c r="H42" s="169"/>
      <c r="I42" s="170"/>
      <c r="J42" s="84" t="str">
        <f t="shared" si="0"/>
        <v/>
      </c>
      <c r="K42" s="70" t="str">
        <f t="shared" si="1"/>
        <v/>
      </c>
      <c r="N42" s="40" t="str">
        <f t="shared" si="2"/>
        <v>Zeile nicht bearbeitet</v>
      </c>
      <c r="O42" s="41" t="str">
        <f t="shared" si="3"/>
        <v>Leere Zellen</v>
      </c>
      <c r="P42" s="42"/>
      <c r="Q42" s="27" t="str">
        <f t="shared" ref="Q42:Q73" si="9">IF(B42="","",YEAR(B42))</f>
        <v/>
      </c>
      <c r="R42" s="81" t="str">
        <f t="shared" si="4"/>
        <v/>
      </c>
      <c r="S42" s="81" t="str">
        <f t="shared" si="5"/>
        <v/>
      </c>
      <c r="U42" s="81">
        <f t="shared" si="6"/>
        <v>0</v>
      </c>
      <c r="V42" s="81" t="str">
        <f t="shared" si="7"/>
        <v>Ja</v>
      </c>
    </row>
    <row r="43" spans="1:22" ht="24" customHeight="1" x14ac:dyDescent="0.25">
      <c r="A43" s="27">
        <v>34</v>
      </c>
      <c r="B43" s="61"/>
      <c r="C43" s="61"/>
      <c r="D43" s="167"/>
      <c r="E43" s="168"/>
      <c r="F43" s="168"/>
      <c r="G43" s="168"/>
      <c r="H43" s="169"/>
      <c r="I43" s="170"/>
      <c r="J43" s="84" t="str">
        <f t="shared" si="0"/>
        <v/>
      </c>
      <c r="K43" s="70" t="str">
        <f t="shared" si="1"/>
        <v/>
      </c>
      <c r="N43" s="40" t="str">
        <f t="shared" si="2"/>
        <v>Zeile nicht bearbeitet</v>
      </c>
      <c r="O43" s="41" t="str">
        <f t="shared" si="3"/>
        <v>Leere Zellen</v>
      </c>
      <c r="P43" s="42"/>
      <c r="Q43" s="27" t="str">
        <f t="shared" si="9"/>
        <v/>
      </c>
      <c r="R43" s="81" t="str">
        <f t="shared" si="4"/>
        <v/>
      </c>
      <c r="S43" s="81" t="str">
        <f t="shared" si="5"/>
        <v/>
      </c>
      <c r="U43" s="81">
        <f t="shared" si="6"/>
        <v>0</v>
      </c>
      <c r="V43" s="81" t="str">
        <f t="shared" si="7"/>
        <v>Ja</v>
      </c>
    </row>
    <row r="44" spans="1:22" ht="24" customHeight="1" x14ac:dyDescent="0.25">
      <c r="A44" s="27">
        <v>35</v>
      </c>
      <c r="B44" s="61"/>
      <c r="C44" s="61"/>
      <c r="D44" s="167"/>
      <c r="E44" s="168"/>
      <c r="F44" s="168"/>
      <c r="G44" s="168"/>
      <c r="H44" s="169"/>
      <c r="I44" s="170"/>
      <c r="J44" s="84" t="str">
        <f t="shared" si="0"/>
        <v/>
      </c>
      <c r="K44" s="70" t="str">
        <f t="shared" si="1"/>
        <v/>
      </c>
      <c r="N44" s="40" t="str">
        <f t="shared" si="2"/>
        <v>Zeile nicht bearbeitet</v>
      </c>
      <c r="O44" s="41" t="str">
        <f t="shared" si="3"/>
        <v>Leere Zellen</v>
      </c>
      <c r="P44" s="42"/>
      <c r="Q44" s="27" t="str">
        <f t="shared" si="9"/>
        <v/>
      </c>
      <c r="R44" s="81" t="str">
        <f t="shared" si="4"/>
        <v/>
      </c>
      <c r="S44" s="81" t="str">
        <f t="shared" si="5"/>
        <v/>
      </c>
      <c r="U44" s="81">
        <f t="shared" si="6"/>
        <v>0</v>
      </c>
      <c r="V44" s="81" t="str">
        <f t="shared" si="7"/>
        <v>Ja</v>
      </c>
    </row>
    <row r="45" spans="1:22" ht="24" customHeight="1" x14ac:dyDescent="0.25">
      <c r="A45" s="27">
        <v>36</v>
      </c>
      <c r="B45" s="61"/>
      <c r="C45" s="61"/>
      <c r="D45" s="167"/>
      <c r="E45" s="168"/>
      <c r="F45" s="168"/>
      <c r="G45" s="168"/>
      <c r="H45" s="169"/>
      <c r="I45" s="170"/>
      <c r="J45" s="84" t="str">
        <f t="shared" si="0"/>
        <v/>
      </c>
      <c r="K45" s="70" t="str">
        <f t="shared" si="1"/>
        <v/>
      </c>
      <c r="N45" s="40" t="str">
        <f t="shared" si="2"/>
        <v>Zeile nicht bearbeitet</v>
      </c>
      <c r="O45" s="41" t="str">
        <f t="shared" si="3"/>
        <v>Leere Zellen</v>
      </c>
      <c r="P45" s="42"/>
      <c r="Q45" s="27" t="str">
        <f t="shared" si="9"/>
        <v/>
      </c>
      <c r="R45" s="81" t="str">
        <f t="shared" si="4"/>
        <v/>
      </c>
      <c r="S45" s="81" t="str">
        <f t="shared" si="5"/>
        <v/>
      </c>
      <c r="U45" s="81">
        <f t="shared" si="6"/>
        <v>0</v>
      </c>
      <c r="V45" s="81" t="str">
        <f t="shared" si="7"/>
        <v>Ja</v>
      </c>
    </row>
    <row r="46" spans="1:22" ht="24" customHeight="1" x14ac:dyDescent="0.25">
      <c r="A46" s="27">
        <v>37</v>
      </c>
      <c r="B46" s="61"/>
      <c r="C46" s="61"/>
      <c r="D46" s="167"/>
      <c r="E46" s="168"/>
      <c r="F46" s="168"/>
      <c r="G46" s="168"/>
      <c r="H46" s="169"/>
      <c r="I46" s="170"/>
      <c r="J46" s="84" t="str">
        <f t="shared" si="0"/>
        <v/>
      </c>
      <c r="K46" s="70" t="str">
        <f t="shared" si="1"/>
        <v/>
      </c>
      <c r="N46" s="40" t="str">
        <f t="shared" si="2"/>
        <v>Zeile nicht bearbeitet</v>
      </c>
      <c r="O46" s="41" t="str">
        <f t="shared" si="3"/>
        <v>Leere Zellen</v>
      </c>
      <c r="P46" s="42"/>
      <c r="Q46" s="27" t="str">
        <f t="shared" si="9"/>
        <v/>
      </c>
      <c r="R46" s="81" t="str">
        <f t="shared" si="4"/>
        <v/>
      </c>
      <c r="S46" s="81" t="str">
        <f t="shared" si="5"/>
        <v/>
      </c>
      <c r="U46" s="81">
        <f t="shared" si="6"/>
        <v>0</v>
      </c>
      <c r="V46" s="81" t="str">
        <f t="shared" si="7"/>
        <v>Ja</v>
      </c>
    </row>
    <row r="47" spans="1:22" ht="24" customHeight="1" x14ac:dyDescent="0.25">
      <c r="A47" s="27">
        <v>38</v>
      </c>
      <c r="B47" s="61"/>
      <c r="C47" s="61"/>
      <c r="D47" s="167"/>
      <c r="E47" s="168"/>
      <c r="F47" s="168"/>
      <c r="G47" s="168"/>
      <c r="H47" s="169"/>
      <c r="I47" s="170"/>
      <c r="J47" s="84" t="str">
        <f t="shared" si="0"/>
        <v/>
      </c>
      <c r="K47" s="70" t="str">
        <f t="shared" si="1"/>
        <v/>
      </c>
      <c r="N47" s="40" t="str">
        <f t="shared" si="2"/>
        <v>Zeile nicht bearbeitet</v>
      </c>
      <c r="O47" s="41" t="str">
        <f t="shared" si="3"/>
        <v>Leere Zellen</v>
      </c>
      <c r="P47" s="42"/>
      <c r="Q47" s="27" t="str">
        <f t="shared" si="9"/>
        <v/>
      </c>
      <c r="R47" s="81" t="str">
        <f t="shared" si="4"/>
        <v/>
      </c>
      <c r="S47" s="81" t="str">
        <f t="shared" si="5"/>
        <v/>
      </c>
      <c r="U47" s="81">
        <f t="shared" si="6"/>
        <v>0</v>
      </c>
      <c r="V47" s="81" t="str">
        <f t="shared" si="7"/>
        <v>Ja</v>
      </c>
    </row>
    <row r="48" spans="1:22" ht="24" customHeight="1" x14ac:dyDescent="0.25">
      <c r="A48" s="27">
        <v>39</v>
      </c>
      <c r="B48" s="61"/>
      <c r="C48" s="61"/>
      <c r="D48" s="167"/>
      <c r="E48" s="168"/>
      <c r="F48" s="168"/>
      <c r="G48" s="168"/>
      <c r="H48" s="169"/>
      <c r="I48" s="170"/>
      <c r="J48" s="84" t="str">
        <f t="shared" si="0"/>
        <v/>
      </c>
      <c r="K48" s="70" t="str">
        <f t="shared" si="1"/>
        <v/>
      </c>
      <c r="N48" s="40" t="str">
        <f t="shared" si="2"/>
        <v>Zeile nicht bearbeitet</v>
      </c>
      <c r="O48" s="41" t="str">
        <f t="shared" si="3"/>
        <v>Leere Zellen</v>
      </c>
      <c r="P48" s="42"/>
      <c r="Q48" s="27" t="str">
        <f t="shared" si="9"/>
        <v/>
      </c>
      <c r="R48" s="81" t="str">
        <f t="shared" si="4"/>
        <v/>
      </c>
      <c r="S48" s="81" t="str">
        <f t="shared" si="5"/>
        <v/>
      </c>
      <c r="U48" s="81">
        <f t="shared" si="6"/>
        <v>0</v>
      </c>
      <c r="V48" s="81" t="str">
        <f t="shared" si="7"/>
        <v>Ja</v>
      </c>
    </row>
    <row r="49" spans="1:22" ht="24" customHeight="1" x14ac:dyDescent="0.25">
      <c r="A49" s="27">
        <v>40</v>
      </c>
      <c r="B49" s="61"/>
      <c r="C49" s="61"/>
      <c r="D49" s="167"/>
      <c r="E49" s="168"/>
      <c r="F49" s="168"/>
      <c r="G49" s="168"/>
      <c r="H49" s="169"/>
      <c r="I49" s="170"/>
      <c r="J49" s="84" t="str">
        <f t="shared" si="0"/>
        <v/>
      </c>
      <c r="K49" s="70" t="str">
        <f t="shared" si="1"/>
        <v/>
      </c>
      <c r="N49" s="40" t="str">
        <f t="shared" si="2"/>
        <v>Zeile nicht bearbeitet</v>
      </c>
      <c r="O49" s="41" t="str">
        <f t="shared" si="3"/>
        <v>Leere Zellen</v>
      </c>
      <c r="P49" s="42"/>
      <c r="Q49" s="27" t="str">
        <f t="shared" si="9"/>
        <v/>
      </c>
      <c r="R49" s="81" t="str">
        <f t="shared" si="4"/>
        <v/>
      </c>
      <c r="S49" s="81" t="str">
        <f t="shared" si="5"/>
        <v/>
      </c>
      <c r="U49" s="81">
        <f t="shared" si="6"/>
        <v>0</v>
      </c>
      <c r="V49" s="81" t="str">
        <f t="shared" si="7"/>
        <v>Ja</v>
      </c>
    </row>
    <row r="50" spans="1:22" ht="24" customHeight="1" x14ac:dyDescent="0.25">
      <c r="A50" s="27">
        <v>41</v>
      </c>
      <c r="B50" s="61"/>
      <c r="C50" s="61"/>
      <c r="D50" s="167"/>
      <c r="E50" s="168"/>
      <c r="F50" s="168"/>
      <c r="G50" s="168"/>
      <c r="H50" s="169"/>
      <c r="I50" s="170"/>
      <c r="J50" s="84" t="str">
        <f t="shared" si="0"/>
        <v/>
      </c>
      <c r="K50" s="70" t="str">
        <f t="shared" si="1"/>
        <v/>
      </c>
      <c r="N50" s="40" t="str">
        <f t="shared" si="2"/>
        <v>Zeile nicht bearbeitet</v>
      </c>
      <c r="O50" s="41" t="str">
        <f t="shared" si="3"/>
        <v>Leere Zellen</v>
      </c>
      <c r="P50" s="42"/>
      <c r="Q50" s="27" t="str">
        <f t="shared" si="9"/>
        <v/>
      </c>
      <c r="R50" s="81" t="str">
        <f t="shared" si="4"/>
        <v/>
      </c>
      <c r="S50" s="81" t="str">
        <f t="shared" si="5"/>
        <v/>
      </c>
      <c r="U50" s="81">
        <f t="shared" si="6"/>
        <v>0</v>
      </c>
      <c r="V50" s="81" t="str">
        <f t="shared" si="7"/>
        <v>Ja</v>
      </c>
    </row>
    <row r="51" spans="1:22" ht="24" customHeight="1" x14ac:dyDescent="0.25">
      <c r="A51" s="27">
        <v>42</v>
      </c>
      <c r="B51" s="61"/>
      <c r="C51" s="61"/>
      <c r="D51" s="167"/>
      <c r="E51" s="168"/>
      <c r="F51" s="168"/>
      <c r="G51" s="168"/>
      <c r="H51" s="169"/>
      <c r="I51" s="170"/>
      <c r="J51" s="84" t="str">
        <f t="shared" si="0"/>
        <v/>
      </c>
      <c r="K51" s="70" t="str">
        <f t="shared" si="1"/>
        <v/>
      </c>
      <c r="N51" s="40" t="str">
        <f t="shared" si="2"/>
        <v>Zeile nicht bearbeitet</v>
      </c>
      <c r="O51" s="41" t="str">
        <f t="shared" si="3"/>
        <v>Leere Zellen</v>
      </c>
      <c r="P51" s="42"/>
      <c r="Q51" s="27" t="str">
        <f t="shared" si="9"/>
        <v/>
      </c>
      <c r="R51" s="81" t="str">
        <f t="shared" si="4"/>
        <v/>
      </c>
      <c r="S51" s="81" t="str">
        <f t="shared" si="5"/>
        <v/>
      </c>
      <c r="U51" s="81">
        <f t="shared" si="6"/>
        <v>0</v>
      </c>
      <c r="V51" s="81" t="str">
        <f t="shared" si="7"/>
        <v>Ja</v>
      </c>
    </row>
    <row r="52" spans="1:22" ht="24" customHeight="1" x14ac:dyDescent="0.25">
      <c r="A52" s="27">
        <v>43</v>
      </c>
      <c r="B52" s="61"/>
      <c r="C52" s="61"/>
      <c r="D52" s="167"/>
      <c r="E52" s="168"/>
      <c r="F52" s="168"/>
      <c r="G52" s="168"/>
      <c r="H52" s="169"/>
      <c r="I52" s="170"/>
      <c r="J52" s="84" t="str">
        <f t="shared" si="0"/>
        <v/>
      </c>
      <c r="K52" s="70" t="str">
        <f t="shared" si="1"/>
        <v/>
      </c>
      <c r="N52" s="40" t="str">
        <f t="shared" si="2"/>
        <v>Zeile nicht bearbeitet</v>
      </c>
      <c r="O52" s="41" t="str">
        <f t="shared" si="3"/>
        <v>Leere Zellen</v>
      </c>
      <c r="P52" s="42"/>
      <c r="Q52" s="27" t="str">
        <f t="shared" si="9"/>
        <v/>
      </c>
      <c r="R52" s="81" t="str">
        <f t="shared" si="4"/>
        <v/>
      </c>
      <c r="S52" s="81" t="str">
        <f t="shared" si="5"/>
        <v/>
      </c>
      <c r="U52" s="81">
        <f t="shared" si="6"/>
        <v>0</v>
      </c>
      <c r="V52" s="81" t="str">
        <f t="shared" si="7"/>
        <v>Ja</v>
      </c>
    </row>
    <row r="53" spans="1:22" ht="24" customHeight="1" x14ac:dyDescent="0.25">
      <c r="A53" s="27">
        <v>44</v>
      </c>
      <c r="B53" s="61"/>
      <c r="C53" s="61"/>
      <c r="D53" s="167"/>
      <c r="E53" s="168"/>
      <c r="F53" s="168"/>
      <c r="G53" s="168"/>
      <c r="H53" s="169"/>
      <c r="I53" s="170"/>
      <c r="J53" s="84" t="str">
        <f t="shared" si="0"/>
        <v/>
      </c>
      <c r="K53" s="70" t="str">
        <f t="shared" si="1"/>
        <v/>
      </c>
      <c r="N53" s="40" t="str">
        <f t="shared" si="2"/>
        <v>Zeile nicht bearbeitet</v>
      </c>
      <c r="O53" s="41" t="str">
        <f t="shared" si="3"/>
        <v>Leere Zellen</v>
      </c>
      <c r="P53" s="42"/>
      <c r="Q53" s="27" t="str">
        <f t="shared" si="9"/>
        <v/>
      </c>
      <c r="R53" s="81" t="str">
        <f t="shared" si="4"/>
        <v/>
      </c>
      <c r="S53" s="81" t="str">
        <f t="shared" si="5"/>
        <v/>
      </c>
      <c r="U53" s="81">
        <f t="shared" si="6"/>
        <v>0</v>
      </c>
      <c r="V53" s="81" t="str">
        <f t="shared" si="7"/>
        <v>Ja</v>
      </c>
    </row>
    <row r="54" spans="1:22" ht="24" customHeight="1" x14ac:dyDescent="0.25">
      <c r="A54" s="27">
        <v>45</v>
      </c>
      <c r="B54" s="61"/>
      <c r="C54" s="61"/>
      <c r="D54" s="167"/>
      <c r="E54" s="168"/>
      <c r="F54" s="168"/>
      <c r="G54" s="168"/>
      <c r="H54" s="169"/>
      <c r="I54" s="170"/>
      <c r="J54" s="84" t="str">
        <f t="shared" si="0"/>
        <v/>
      </c>
      <c r="K54" s="70" t="str">
        <f t="shared" si="1"/>
        <v/>
      </c>
      <c r="N54" s="40" t="str">
        <f t="shared" si="2"/>
        <v>Zeile nicht bearbeitet</v>
      </c>
      <c r="O54" s="41" t="str">
        <f t="shared" si="3"/>
        <v>Leere Zellen</v>
      </c>
      <c r="P54" s="42"/>
      <c r="Q54" s="27" t="str">
        <f t="shared" si="9"/>
        <v/>
      </c>
      <c r="R54" s="81" t="str">
        <f t="shared" si="4"/>
        <v/>
      </c>
      <c r="S54" s="81" t="str">
        <f t="shared" si="5"/>
        <v/>
      </c>
      <c r="U54" s="81">
        <f t="shared" si="6"/>
        <v>0</v>
      </c>
      <c r="V54" s="81" t="str">
        <f t="shared" si="7"/>
        <v>Ja</v>
      </c>
    </row>
    <row r="55" spans="1:22" ht="24" customHeight="1" x14ac:dyDescent="0.25">
      <c r="A55" s="27">
        <v>46</v>
      </c>
      <c r="B55" s="61"/>
      <c r="C55" s="61"/>
      <c r="D55" s="167"/>
      <c r="E55" s="168"/>
      <c r="F55" s="168"/>
      <c r="G55" s="168"/>
      <c r="H55" s="169"/>
      <c r="I55" s="170"/>
      <c r="J55" s="84" t="str">
        <f t="shared" si="0"/>
        <v/>
      </c>
      <c r="K55" s="70" t="str">
        <f t="shared" si="1"/>
        <v/>
      </c>
      <c r="N55" s="40" t="str">
        <f t="shared" si="2"/>
        <v>Zeile nicht bearbeitet</v>
      </c>
      <c r="O55" s="41" t="str">
        <f t="shared" si="3"/>
        <v>Leere Zellen</v>
      </c>
      <c r="P55" s="42"/>
      <c r="Q55" s="27" t="str">
        <f t="shared" si="9"/>
        <v/>
      </c>
      <c r="R55" s="81" t="str">
        <f t="shared" si="4"/>
        <v/>
      </c>
      <c r="S55" s="81" t="str">
        <f t="shared" si="5"/>
        <v/>
      </c>
      <c r="U55" s="81">
        <f t="shared" si="6"/>
        <v>0</v>
      </c>
      <c r="V55" s="81" t="str">
        <f t="shared" si="7"/>
        <v>Ja</v>
      </c>
    </row>
    <row r="56" spans="1:22" ht="24" customHeight="1" x14ac:dyDescent="0.25">
      <c r="A56" s="27">
        <v>47</v>
      </c>
      <c r="B56" s="61"/>
      <c r="C56" s="61"/>
      <c r="D56" s="167"/>
      <c r="E56" s="168"/>
      <c r="F56" s="168"/>
      <c r="G56" s="168"/>
      <c r="H56" s="169"/>
      <c r="I56" s="170"/>
      <c r="J56" s="84" t="str">
        <f t="shared" si="0"/>
        <v/>
      </c>
      <c r="K56" s="70" t="str">
        <f t="shared" si="1"/>
        <v/>
      </c>
      <c r="N56" s="40" t="str">
        <f t="shared" si="2"/>
        <v>Zeile nicht bearbeitet</v>
      </c>
      <c r="O56" s="41" t="str">
        <f t="shared" si="3"/>
        <v>Leere Zellen</v>
      </c>
      <c r="P56" s="42"/>
      <c r="Q56" s="27" t="str">
        <f t="shared" si="9"/>
        <v/>
      </c>
      <c r="R56" s="81" t="str">
        <f t="shared" si="4"/>
        <v/>
      </c>
      <c r="S56" s="81" t="str">
        <f t="shared" si="5"/>
        <v/>
      </c>
      <c r="U56" s="81">
        <f t="shared" si="6"/>
        <v>0</v>
      </c>
      <c r="V56" s="81" t="str">
        <f t="shared" si="7"/>
        <v>Ja</v>
      </c>
    </row>
    <row r="57" spans="1:22" ht="24" customHeight="1" x14ac:dyDescent="0.25">
      <c r="A57" s="27">
        <v>48</v>
      </c>
      <c r="B57" s="61"/>
      <c r="C57" s="61"/>
      <c r="D57" s="167"/>
      <c r="E57" s="168"/>
      <c r="F57" s="168"/>
      <c r="G57" s="168"/>
      <c r="H57" s="169"/>
      <c r="I57" s="170"/>
      <c r="J57" s="84" t="str">
        <f t="shared" si="0"/>
        <v/>
      </c>
      <c r="K57" s="70" t="str">
        <f t="shared" si="1"/>
        <v/>
      </c>
      <c r="N57" s="40" t="str">
        <f t="shared" si="2"/>
        <v>Zeile nicht bearbeitet</v>
      </c>
      <c r="O57" s="41" t="str">
        <f t="shared" si="3"/>
        <v>Leere Zellen</v>
      </c>
      <c r="P57" s="42"/>
      <c r="Q57" s="27" t="str">
        <f t="shared" si="9"/>
        <v/>
      </c>
      <c r="R57" s="81" t="str">
        <f t="shared" si="4"/>
        <v/>
      </c>
      <c r="S57" s="81" t="str">
        <f t="shared" si="5"/>
        <v/>
      </c>
      <c r="U57" s="81">
        <f t="shared" si="6"/>
        <v>0</v>
      </c>
      <c r="V57" s="81" t="str">
        <f t="shared" si="7"/>
        <v>Ja</v>
      </c>
    </row>
    <row r="58" spans="1:22" ht="24" customHeight="1" x14ac:dyDescent="0.25">
      <c r="A58" s="27">
        <v>49</v>
      </c>
      <c r="B58" s="61"/>
      <c r="C58" s="61"/>
      <c r="D58" s="167"/>
      <c r="E58" s="168"/>
      <c r="F58" s="168"/>
      <c r="G58" s="168"/>
      <c r="H58" s="169"/>
      <c r="I58" s="170"/>
      <c r="J58" s="84" t="str">
        <f t="shared" si="0"/>
        <v/>
      </c>
      <c r="K58" s="70" t="str">
        <f t="shared" si="1"/>
        <v/>
      </c>
      <c r="N58" s="40" t="str">
        <f t="shared" si="2"/>
        <v>Zeile nicht bearbeitet</v>
      </c>
      <c r="O58" s="41" t="str">
        <f t="shared" si="3"/>
        <v>Leere Zellen</v>
      </c>
      <c r="P58" s="42"/>
      <c r="Q58" s="27" t="str">
        <f t="shared" si="9"/>
        <v/>
      </c>
      <c r="R58" s="81" t="str">
        <f t="shared" si="4"/>
        <v/>
      </c>
      <c r="S58" s="81" t="str">
        <f t="shared" si="5"/>
        <v/>
      </c>
      <c r="U58" s="81">
        <f t="shared" si="6"/>
        <v>0</v>
      </c>
      <c r="V58" s="81" t="str">
        <f t="shared" si="7"/>
        <v>Ja</v>
      </c>
    </row>
    <row r="59" spans="1:22" ht="24" customHeight="1" x14ac:dyDescent="0.25">
      <c r="A59" s="27">
        <v>50</v>
      </c>
      <c r="B59" s="61"/>
      <c r="C59" s="61"/>
      <c r="D59" s="167"/>
      <c r="E59" s="168"/>
      <c r="F59" s="168"/>
      <c r="G59" s="168"/>
      <c r="H59" s="169"/>
      <c r="I59" s="170"/>
      <c r="J59" s="84" t="str">
        <f t="shared" si="0"/>
        <v/>
      </c>
      <c r="K59" s="70" t="str">
        <f t="shared" si="1"/>
        <v/>
      </c>
      <c r="N59" s="40" t="str">
        <f t="shared" si="2"/>
        <v>Zeile nicht bearbeitet</v>
      </c>
      <c r="O59" s="41" t="str">
        <f t="shared" si="3"/>
        <v>Leere Zellen</v>
      </c>
      <c r="P59" s="42"/>
      <c r="Q59" s="27" t="str">
        <f t="shared" si="9"/>
        <v/>
      </c>
      <c r="R59" s="81" t="str">
        <f t="shared" si="4"/>
        <v/>
      </c>
      <c r="S59" s="81" t="str">
        <f t="shared" si="5"/>
        <v/>
      </c>
      <c r="U59" s="81">
        <f t="shared" si="6"/>
        <v>0</v>
      </c>
      <c r="V59" s="81" t="str">
        <f t="shared" si="7"/>
        <v>Ja</v>
      </c>
    </row>
    <row r="60" spans="1:22" ht="24" customHeight="1" x14ac:dyDescent="0.25">
      <c r="A60" s="27">
        <v>51</v>
      </c>
      <c r="B60" s="61"/>
      <c r="C60" s="61"/>
      <c r="D60" s="167"/>
      <c r="E60" s="168"/>
      <c r="F60" s="168"/>
      <c r="G60" s="168"/>
      <c r="H60" s="169"/>
      <c r="I60" s="170"/>
      <c r="J60" s="84" t="str">
        <f t="shared" si="0"/>
        <v/>
      </c>
      <c r="K60" s="70" t="str">
        <f t="shared" si="1"/>
        <v/>
      </c>
      <c r="N60" s="40" t="str">
        <f t="shared" si="2"/>
        <v>Zeile nicht bearbeitet</v>
      </c>
      <c r="O60" s="41" t="str">
        <f t="shared" si="3"/>
        <v>Leere Zellen</v>
      </c>
      <c r="P60" s="42"/>
      <c r="Q60" s="27" t="str">
        <f t="shared" si="9"/>
        <v/>
      </c>
      <c r="R60" s="81" t="str">
        <f t="shared" si="4"/>
        <v/>
      </c>
      <c r="S60" s="81" t="str">
        <f t="shared" si="5"/>
        <v/>
      </c>
      <c r="U60" s="81">
        <f t="shared" si="6"/>
        <v>0</v>
      </c>
      <c r="V60" s="81" t="str">
        <f t="shared" si="7"/>
        <v>Ja</v>
      </c>
    </row>
    <row r="61" spans="1:22" ht="24" customHeight="1" x14ac:dyDescent="0.25">
      <c r="A61" s="27">
        <v>52</v>
      </c>
      <c r="B61" s="61"/>
      <c r="C61" s="61"/>
      <c r="D61" s="167"/>
      <c r="E61" s="168"/>
      <c r="F61" s="168"/>
      <c r="G61" s="168"/>
      <c r="H61" s="169"/>
      <c r="I61" s="170"/>
      <c r="J61" s="84" t="str">
        <f t="shared" si="0"/>
        <v/>
      </c>
      <c r="K61" s="70" t="str">
        <f t="shared" si="1"/>
        <v/>
      </c>
      <c r="N61" s="40" t="str">
        <f t="shared" si="2"/>
        <v>Zeile nicht bearbeitet</v>
      </c>
      <c r="O61" s="41" t="str">
        <f t="shared" si="3"/>
        <v>Leere Zellen</v>
      </c>
      <c r="P61" s="42"/>
      <c r="Q61" s="27" t="str">
        <f t="shared" si="9"/>
        <v/>
      </c>
      <c r="R61" s="81" t="str">
        <f t="shared" si="4"/>
        <v/>
      </c>
      <c r="S61" s="81" t="str">
        <f t="shared" si="5"/>
        <v/>
      </c>
      <c r="U61" s="81">
        <f t="shared" si="6"/>
        <v>0</v>
      </c>
      <c r="V61" s="81" t="str">
        <f t="shared" si="7"/>
        <v>Ja</v>
      </c>
    </row>
    <row r="62" spans="1:22" ht="24" customHeight="1" x14ac:dyDescent="0.25">
      <c r="A62" s="27">
        <v>53</v>
      </c>
      <c r="B62" s="61"/>
      <c r="C62" s="61"/>
      <c r="D62" s="167"/>
      <c r="E62" s="168"/>
      <c r="F62" s="168"/>
      <c r="G62" s="168"/>
      <c r="H62" s="169"/>
      <c r="I62" s="170"/>
      <c r="J62" s="84" t="str">
        <f t="shared" si="0"/>
        <v/>
      </c>
      <c r="K62" s="70" t="str">
        <f t="shared" si="1"/>
        <v/>
      </c>
      <c r="N62" s="40" t="str">
        <f t="shared" si="2"/>
        <v>Zeile nicht bearbeitet</v>
      </c>
      <c r="O62" s="41" t="str">
        <f t="shared" si="3"/>
        <v>Leere Zellen</v>
      </c>
      <c r="P62" s="42"/>
      <c r="Q62" s="27" t="str">
        <f t="shared" si="9"/>
        <v/>
      </c>
      <c r="R62" s="81" t="str">
        <f t="shared" si="4"/>
        <v/>
      </c>
      <c r="S62" s="81" t="str">
        <f t="shared" si="5"/>
        <v/>
      </c>
      <c r="U62" s="81">
        <f t="shared" si="6"/>
        <v>0</v>
      </c>
      <c r="V62" s="81" t="str">
        <f t="shared" si="7"/>
        <v>Ja</v>
      </c>
    </row>
    <row r="63" spans="1:22" ht="24" customHeight="1" x14ac:dyDescent="0.25">
      <c r="A63" s="27">
        <v>54</v>
      </c>
      <c r="B63" s="61"/>
      <c r="C63" s="61"/>
      <c r="D63" s="167"/>
      <c r="E63" s="168"/>
      <c r="F63" s="168"/>
      <c r="G63" s="168"/>
      <c r="H63" s="169"/>
      <c r="I63" s="170"/>
      <c r="J63" s="84" t="str">
        <f t="shared" si="0"/>
        <v/>
      </c>
      <c r="K63" s="70" t="str">
        <f t="shared" si="1"/>
        <v/>
      </c>
      <c r="N63" s="40" t="str">
        <f t="shared" si="2"/>
        <v>Zeile nicht bearbeitet</v>
      </c>
      <c r="O63" s="41" t="str">
        <f t="shared" si="3"/>
        <v>Leere Zellen</v>
      </c>
      <c r="P63" s="42"/>
      <c r="Q63" s="27" t="str">
        <f t="shared" si="9"/>
        <v/>
      </c>
      <c r="R63" s="81" t="str">
        <f t="shared" si="4"/>
        <v/>
      </c>
      <c r="S63" s="81" t="str">
        <f t="shared" si="5"/>
        <v/>
      </c>
      <c r="U63" s="81">
        <f t="shared" si="6"/>
        <v>0</v>
      </c>
      <c r="V63" s="81" t="str">
        <f t="shared" si="7"/>
        <v>Ja</v>
      </c>
    </row>
    <row r="64" spans="1:22" ht="24" customHeight="1" x14ac:dyDescent="0.25">
      <c r="A64" s="27">
        <v>55</v>
      </c>
      <c r="B64" s="61"/>
      <c r="C64" s="61"/>
      <c r="D64" s="167"/>
      <c r="E64" s="168"/>
      <c r="F64" s="168"/>
      <c r="G64" s="168"/>
      <c r="H64" s="169"/>
      <c r="I64" s="170"/>
      <c r="J64" s="84" t="str">
        <f t="shared" si="0"/>
        <v/>
      </c>
      <c r="K64" s="70" t="str">
        <f t="shared" si="1"/>
        <v/>
      </c>
      <c r="N64" s="40" t="str">
        <f t="shared" si="2"/>
        <v>Zeile nicht bearbeitet</v>
      </c>
      <c r="O64" s="41" t="str">
        <f t="shared" si="3"/>
        <v>Leere Zellen</v>
      </c>
      <c r="P64" s="42"/>
      <c r="Q64" s="27" t="str">
        <f t="shared" si="9"/>
        <v/>
      </c>
      <c r="R64" s="81" t="str">
        <f t="shared" si="4"/>
        <v/>
      </c>
      <c r="S64" s="81" t="str">
        <f t="shared" si="5"/>
        <v/>
      </c>
      <c r="U64" s="81">
        <f t="shared" si="6"/>
        <v>0</v>
      </c>
      <c r="V64" s="81" t="str">
        <f t="shared" si="7"/>
        <v>Ja</v>
      </c>
    </row>
    <row r="65" spans="1:22" ht="24" customHeight="1" x14ac:dyDescent="0.25">
      <c r="A65" s="27">
        <v>56</v>
      </c>
      <c r="B65" s="61"/>
      <c r="C65" s="61"/>
      <c r="D65" s="167"/>
      <c r="E65" s="168"/>
      <c r="F65" s="168"/>
      <c r="G65" s="168"/>
      <c r="H65" s="169"/>
      <c r="I65" s="170"/>
      <c r="J65" s="84" t="str">
        <f t="shared" si="0"/>
        <v/>
      </c>
      <c r="K65" s="70" t="str">
        <f t="shared" si="1"/>
        <v/>
      </c>
      <c r="N65" s="40" t="str">
        <f t="shared" si="2"/>
        <v>Zeile nicht bearbeitet</v>
      </c>
      <c r="O65" s="41" t="str">
        <f t="shared" si="3"/>
        <v>Leere Zellen</v>
      </c>
      <c r="P65" s="42"/>
      <c r="Q65" s="27" t="str">
        <f t="shared" si="9"/>
        <v/>
      </c>
      <c r="R65" s="81" t="str">
        <f t="shared" si="4"/>
        <v/>
      </c>
      <c r="S65" s="81" t="str">
        <f t="shared" si="5"/>
        <v/>
      </c>
      <c r="U65" s="81">
        <f t="shared" si="6"/>
        <v>0</v>
      </c>
      <c r="V65" s="81" t="str">
        <f t="shared" si="7"/>
        <v>Ja</v>
      </c>
    </row>
    <row r="66" spans="1:22" ht="24" customHeight="1" x14ac:dyDescent="0.25">
      <c r="A66" s="27">
        <v>57</v>
      </c>
      <c r="B66" s="61"/>
      <c r="C66" s="61"/>
      <c r="D66" s="167"/>
      <c r="E66" s="168"/>
      <c r="F66" s="168"/>
      <c r="G66" s="168"/>
      <c r="H66" s="169"/>
      <c r="I66" s="170"/>
      <c r="J66" s="84" t="str">
        <f t="shared" si="0"/>
        <v/>
      </c>
      <c r="K66" s="70" t="str">
        <f t="shared" si="1"/>
        <v/>
      </c>
      <c r="N66" s="40" t="str">
        <f t="shared" si="2"/>
        <v>Zeile nicht bearbeitet</v>
      </c>
      <c r="O66" s="41" t="str">
        <f t="shared" si="3"/>
        <v>Leere Zellen</v>
      </c>
      <c r="P66" s="42"/>
      <c r="Q66" s="27" t="str">
        <f t="shared" si="9"/>
        <v/>
      </c>
      <c r="R66" s="81" t="str">
        <f t="shared" si="4"/>
        <v/>
      </c>
      <c r="S66" s="81" t="str">
        <f t="shared" si="5"/>
        <v/>
      </c>
      <c r="U66" s="81">
        <f t="shared" si="6"/>
        <v>0</v>
      </c>
      <c r="V66" s="81" t="str">
        <f t="shared" si="7"/>
        <v>Ja</v>
      </c>
    </row>
    <row r="67" spans="1:22" ht="24" customHeight="1" x14ac:dyDescent="0.25">
      <c r="A67" s="27">
        <v>58</v>
      </c>
      <c r="B67" s="61"/>
      <c r="C67" s="61"/>
      <c r="D67" s="167"/>
      <c r="E67" s="168"/>
      <c r="F67" s="168"/>
      <c r="G67" s="168"/>
      <c r="H67" s="169"/>
      <c r="I67" s="170"/>
      <c r="J67" s="84" t="str">
        <f t="shared" si="0"/>
        <v/>
      </c>
      <c r="K67" s="70" t="str">
        <f t="shared" si="1"/>
        <v/>
      </c>
      <c r="N67" s="40" t="str">
        <f t="shared" si="2"/>
        <v>Zeile nicht bearbeitet</v>
      </c>
      <c r="O67" s="41" t="str">
        <f t="shared" si="3"/>
        <v>Leere Zellen</v>
      </c>
      <c r="P67" s="42"/>
      <c r="Q67" s="27" t="str">
        <f t="shared" si="9"/>
        <v/>
      </c>
      <c r="R67" s="81" t="str">
        <f t="shared" si="4"/>
        <v/>
      </c>
      <c r="S67" s="81" t="str">
        <f t="shared" si="5"/>
        <v/>
      </c>
      <c r="U67" s="81">
        <f t="shared" si="6"/>
        <v>0</v>
      </c>
      <c r="V67" s="81" t="str">
        <f t="shared" si="7"/>
        <v>Ja</v>
      </c>
    </row>
    <row r="68" spans="1:22" ht="24" customHeight="1" x14ac:dyDescent="0.25">
      <c r="A68" s="27">
        <v>59</v>
      </c>
      <c r="B68" s="61"/>
      <c r="C68" s="61"/>
      <c r="D68" s="167"/>
      <c r="E68" s="168"/>
      <c r="F68" s="168"/>
      <c r="G68" s="168"/>
      <c r="H68" s="169"/>
      <c r="I68" s="170"/>
      <c r="J68" s="84" t="str">
        <f t="shared" si="0"/>
        <v/>
      </c>
      <c r="K68" s="70" t="str">
        <f t="shared" si="1"/>
        <v/>
      </c>
      <c r="N68" s="40" t="str">
        <f t="shared" si="2"/>
        <v>Zeile nicht bearbeitet</v>
      </c>
      <c r="O68" s="41" t="str">
        <f t="shared" si="3"/>
        <v>Leere Zellen</v>
      </c>
      <c r="P68" s="42"/>
      <c r="Q68" s="27" t="str">
        <f t="shared" si="9"/>
        <v/>
      </c>
      <c r="R68" s="81" t="str">
        <f t="shared" si="4"/>
        <v/>
      </c>
      <c r="S68" s="81" t="str">
        <f t="shared" si="5"/>
        <v/>
      </c>
      <c r="U68" s="81">
        <f t="shared" si="6"/>
        <v>0</v>
      </c>
      <c r="V68" s="81" t="str">
        <f t="shared" si="7"/>
        <v>Ja</v>
      </c>
    </row>
    <row r="69" spans="1:22" ht="24" customHeight="1" x14ac:dyDescent="0.25">
      <c r="A69" s="27">
        <v>60</v>
      </c>
      <c r="B69" s="61"/>
      <c r="C69" s="61"/>
      <c r="D69" s="167"/>
      <c r="E69" s="168"/>
      <c r="F69" s="168"/>
      <c r="G69" s="168"/>
      <c r="H69" s="169"/>
      <c r="I69" s="170"/>
      <c r="J69" s="84" t="str">
        <f t="shared" si="0"/>
        <v/>
      </c>
      <c r="K69" s="70" t="str">
        <f t="shared" si="1"/>
        <v/>
      </c>
      <c r="N69" s="40" t="str">
        <f t="shared" si="2"/>
        <v>Zeile nicht bearbeitet</v>
      </c>
      <c r="O69" s="41" t="str">
        <f t="shared" si="3"/>
        <v>Leere Zellen</v>
      </c>
      <c r="P69" s="42"/>
      <c r="Q69" s="27" t="str">
        <f t="shared" si="9"/>
        <v/>
      </c>
      <c r="R69" s="81" t="str">
        <f t="shared" si="4"/>
        <v/>
      </c>
      <c r="S69" s="81" t="str">
        <f t="shared" si="5"/>
        <v/>
      </c>
      <c r="U69" s="81">
        <f t="shared" si="6"/>
        <v>0</v>
      </c>
      <c r="V69" s="81" t="str">
        <f t="shared" si="7"/>
        <v>Ja</v>
      </c>
    </row>
    <row r="70" spans="1:22" ht="24" customHeight="1" x14ac:dyDescent="0.25">
      <c r="A70" s="27">
        <v>61</v>
      </c>
      <c r="B70" s="61"/>
      <c r="C70" s="61"/>
      <c r="D70" s="167"/>
      <c r="E70" s="168"/>
      <c r="F70" s="168"/>
      <c r="G70" s="168"/>
      <c r="H70" s="169"/>
      <c r="I70" s="170"/>
      <c r="J70" s="84" t="str">
        <f t="shared" si="0"/>
        <v/>
      </c>
      <c r="K70" s="70" t="str">
        <f t="shared" si="1"/>
        <v/>
      </c>
      <c r="N70" s="40" t="str">
        <f t="shared" si="2"/>
        <v>Zeile nicht bearbeitet</v>
      </c>
      <c r="O70" s="41" t="str">
        <f t="shared" si="3"/>
        <v>Leere Zellen</v>
      </c>
      <c r="P70" s="42"/>
      <c r="Q70" s="27" t="str">
        <f t="shared" si="9"/>
        <v/>
      </c>
      <c r="R70" s="81" t="str">
        <f t="shared" si="4"/>
        <v/>
      </c>
      <c r="S70" s="81" t="str">
        <f t="shared" si="5"/>
        <v/>
      </c>
      <c r="U70" s="81">
        <f t="shared" si="6"/>
        <v>0</v>
      </c>
      <c r="V70" s="81" t="str">
        <f t="shared" si="7"/>
        <v>Ja</v>
      </c>
    </row>
    <row r="71" spans="1:22" ht="24" customHeight="1" x14ac:dyDescent="0.25">
      <c r="A71" s="27">
        <v>62</v>
      </c>
      <c r="B71" s="61"/>
      <c r="C71" s="61"/>
      <c r="D71" s="167"/>
      <c r="E71" s="168"/>
      <c r="F71" s="168"/>
      <c r="G71" s="168"/>
      <c r="H71" s="169"/>
      <c r="I71" s="170"/>
      <c r="J71" s="84" t="str">
        <f t="shared" si="0"/>
        <v/>
      </c>
      <c r="K71" s="70" t="str">
        <f t="shared" si="1"/>
        <v/>
      </c>
      <c r="N71" s="40" t="str">
        <f t="shared" si="2"/>
        <v>Zeile nicht bearbeitet</v>
      </c>
      <c r="O71" s="41" t="str">
        <f t="shared" si="3"/>
        <v>Leere Zellen</v>
      </c>
      <c r="P71" s="42"/>
      <c r="Q71" s="27" t="str">
        <f t="shared" si="9"/>
        <v/>
      </c>
      <c r="R71" s="81" t="str">
        <f t="shared" si="4"/>
        <v/>
      </c>
      <c r="S71" s="81" t="str">
        <f t="shared" si="5"/>
        <v/>
      </c>
      <c r="U71" s="81">
        <f t="shared" si="6"/>
        <v>0</v>
      </c>
      <c r="V71" s="81" t="str">
        <f t="shared" si="7"/>
        <v>Ja</v>
      </c>
    </row>
    <row r="72" spans="1:22" ht="24" customHeight="1" x14ac:dyDescent="0.25">
      <c r="A72" s="27">
        <v>63</v>
      </c>
      <c r="B72" s="61"/>
      <c r="C72" s="61"/>
      <c r="D72" s="167"/>
      <c r="E72" s="168"/>
      <c r="F72" s="168"/>
      <c r="G72" s="168"/>
      <c r="H72" s="169"/>
      <c r="I72" s="170"/>
      <c r="J72" s="84" t="str">
        <f t="shared" si="0"/>
        <v/>
      </c>
      <c r="K72" s="70" t="str">
        <f t="shared" si="1"/>
        <v/>
      </c>
      <c r="N72" s="40" t="str">
        <f t="shared" si="2"/>
        <v>Zeile nicht bearbeitet</v>
      </c>
      <c r="O72" s="41" t="str">
        <f t="shared" si="3"/>
        <v>Leere Zellen</v>
      </c>
      <c r="P72" s="42"/>
      <c r="Q72" s="27" t="str">
        <f t="shared" si="9"/>
        <v/>
      </c>
      <c r="R72" s="81" t="str">
        <f t="shared" si="4"/>
        <v/>
      </c>
      <c r="S72" s="81" t="str">
        <f t="shared" si="5"/>
        <v/>
      </c>
      <c r="U72" s="81">
        <f t="shared" si="6"/>
        <v>0</v>
      </c>
      <c r="V72" s="81" t="str">
        <f t="shared" si="7"/>
        <v>Ja</v>
      </c>
    </row>
    <row r="73" spans="1:22" ht="24" customHeight="1" x14ac:dyDescent="0.25">
      <c r="A73" s="27">
        <v>64</v>
      </c>
      <c r="B73" s="61"/>
      <c r="C73" s="61"/>
      <c r="D73" s="167"/>
      <c r="E73" s="168"/>
      <c r="F73" s="168"/>
      <c r="G73" s="168"/>
      <c r="H73" s="169"/>
      <c r="I73" s="170"/>
      <c r="J73" s="84" t="str">
        <f t="shared" si="0"/>
        <v/>
      </c>
      <c r="K73" s="70" t="str">
        <f t="shared" si="1"/>
        <v/>
      </c>
      <c r="N73" s="40" t="str">
        <f t="shared" si="2"/>
        <v>Zeile nicht bearbeitet</v>
      </c>
      <c r="O73" s="41" t="str">
        <f t="shared" si="3"/>
        <v>Leere Zellen</v>
      </c>
      <c r="P73" s="42"/>
      <c r="Q73" s="27" t="str">
        <f t="shared" si="9"/>
        <v/>
      </c>
      <c r="R73" s="81" t="str">
        <f t="shared" si="4"/>
        <v/>
      </c>
      <c r="S73" s="81" t="str">
        <f t="shared" si="5"/>
        <v/>
      </c>
      <c r="U73" s="81">
        <f t="shared" si="6"/>
        <v>0</v>
      </c>
      <c r="V73" s="81" t="str">
        <f t="shared" si="7"/>
        <v>Ja</v>
      </c>
    </row>
    <row r="74" spans="1:22" ht="24" customHeight="1" x14ac:dyDescent="0.25">
      <c r="A74" s="27">
        <v>65</v>
      </c>
      <c r="B74" s="61"/>
      <c r="C74" s="61"/>
      <c r="D74" s="167"/>
      <c r="E74" s="168"/>
      <c r="F74" s="168"/>
      <c r="G74" s="168"/>
      <c r="H74" s="169"/>
      <c r="I74" s="170"/>
      <c r="J74" s="84" t="str">
        <f t="shared" si="0"/>
        <v/>
      </c>
      <c r="K74" s="70" t="str">
        <f t="shared" si="1"/>
        <v/>
      </c>
      <c r="N74" s="40" t="str">
        <f t="shared" si="2"/>
        <v>Zeile nicht bearbeitet</v>
      </c>
      <c r="O74" s="41" t="str">
        <f t="shared" si="3"/>
        <v>Leere Zellen</v>
      </c>
      <c r="P74" s="42"/>
      <c r="Q74" s="27" t="str">
        <f t="shared" ref="Q74:Q105" si="10">IF(B74="","",YEAR(B74))</f>
        <v/>
      </c>
      <c r="R74" s="81" t="str">
        <f t="shared" si="4"/>
        <v/>
      </c>
      <c r="S74" s="81" t="str">
        <f t="shared" si="5"/>
        <v/>
      </c>
      <c r="U74" s="81">
        <f t="shared" si="6"/>
        <v>0</v>
      </c>
      <c r="V74" s="81" t="str">
        <f t="shared" si="7"/>
        <v>Ja</v>
      </c>
    </row>
    <row r="75" spans="1:22" ht="24" customHeight="1" x14ac:dyDescent="0.25">
      <c r="A75" s="27">
        <v>66</v>
      </c>
      <c r="B75" s="61"/>
      <c r="C75" s="61"/>
      <c r="D75" s="167"/>
      <c r="E75" s="168"/>
      <c r="F75" s="168"/>
      <c r="G75" s="168"/>
      <c r="H75" s="169"/>
      <c r="I75" s="170"/>
      <c r="J75" s="84" t="str">
        <f t="shared" ref="J75:J138" si="11">IF(S75="Duplikat","Please check for plausibility","")</f>
        <v/>
      </c>
      <c r="K75" s="70" t="str">
        <f t="shared" ref="K75:K138" si="12">IF(N75="Zeile nicht bearbeitet","",IF(AND(N75="Zeile bearbeitet",O75="Leere Zellen"),"Complete the entire row",IF(AND(N75="Zeile bearbeitet",O75="Keine leere Zellen"),"")))</f>
        <v/>
      </c>
      <c r="N75" s="40" t="str">
        <f t="shared" ref="N75:N138" si="13">IF(OR(B75&lt;&gt;"",C75&lt;&gt;"",D75&lt;&gt;"",H75&lt;&gt;""),"Zeile bearbeitet","Zeile nicht bearbeitet")</f>
        <v>Zeile nicht bearbeitet</v>
      </c>
      <c r="O75" s="41" t="str">
        <f t="shared" ref="O75:O138" si="14">IF(OR(B75="",C75="",D75="",H75=""),"Leere Zellen","Keine leere Zellen")</f>
        <v>Leere Zellen</v>
      </c>
      <c r="P75" s="42"/>
      <c r="Q75" s="27" t="str">
        <f t="shared" si="10"/>
        <v/>
      </c>
      <c r="R75" s="81" t="str">
        <f t="shared" ref="R75:R138" si="15">IF(B75="","",IF(COUNTIF($B$10:$B$209,B75)&gt;1,"Duplikat","Unikat"))</f>
        <v/>
      </c>
      <c r="S75" s="81" t="str">
        <f t="shared" ref="S75:S138" si="16">IF(C75="","",IF(COUNTIF($C$10:$C$209,C75)&gt;1,"Duplikat","Unikat"))</f>
        <v/>
      </c>
      <c r="U75" s="81">
        <f t="shared" ref="U75:U138" si="17">IF(S75="Duplikat",1,0)</f>
        <v>0</v>
      </c>
      <c r="V75" s="81" t="str">
        <f t="shared" ref="V75:V138" si="18">IF(AND(U75=0,OR($J$6="",$J$6&lt;&gt;"")),"Ja",IF(AND(U75=1,$J$6&lt;&gt;""),"Ja","Nein"))</f>
        <v>Ja</v>
      </c>
    </row>
    <row r="76" spans="1:22" ht="24" customHeight="1" x14ac:dyDescent="0.25">
      <c r="A76" s="27">
        <v>67</v>
      </c>
      <c r="B76" s="61"/>
      <c r="C76" s="61"/>
      <c r="D76" s="167"/>
      <c r="E76" s="168"/>
      <c r="F76" s="168"/>
      <c r="G76" s="168"/>
      <c r="H76" s="169"/>
      <c r="I76" s="170"/>
      <c r="J76" s="84" t="str">
        <f t="shared" si="11"/>
        <v/>
      </c>
      <c r="K76" s="70" t="str">
        <f t="shared" si="12"/>
        <v/>
      </c>
      <c r="N76" s="40" t="str">
        <f t="shared" si="13"/>
        <v>Zeile nicht bearbeitet</v>
      </c>
      <c r="O76" s="41" t="str">
        <f t="shared" si="14"/>
        <v>Leere Zellen</v>
      </c>
      <c r="P76" s="42"/>
      <c r="Q76" s="27" t="str">
        <f t="shared" si="10"/>
        <v/>
      </c>
      <c r="R76" s="81" t="str">
        <f t="shared" si="15"/>
        <v/>
      </c>
      <c r="S76" s="81" t="str">
        <f t="shared" si="16"/>
        <v/>
      </c>
      <c r="U76" s="81">
        <f t="shared" si="17"/>
        <v>0</v>
      </c>
      <c r="V76" s="81" t="str">
        <f t="shared" si="18"/>
        <v>Ja</v>
      </c>
    </row>
    <row r="77" spans="1:22" ht="24" customHeight="1" x14ac:dyDescent="0.25">
      <c r="A77" s="27">
        <v>68</v>
      </c>
      <c r="B77" s="61"/>
      <c r="C77" s="61"/>
      <c r="D77" s="167"/>
      <c r="E77" s="168"/>
      <c r="F77" s="168"/>
      <c r="G77" s="168"/>
      <c r="H77" s="169"/>
      <c r="I77" s="170"/>
      <c r="J77" s="84" t="str">
        <f t="shared" si="11"/>
        <v/>
      </c>
      <c r="K77" s="70" t="str">
        <f t="shared" si="12"/>
        <v/>
      </c>
      <c r="N77" s="40" t="str">
        <f t="shared" si="13"/>
        <v>Zeile nicht bearbeitet</v>
      </c>
      <c r="O77" s="41" t="str">
        <f t="shared" si="14"/>
        <v>Leere Zellen</v>
      </c>
      <c r="P77" s="42"/>
      <c r="Q77" s="27" t="str">
        <f t="shared" si="10"/>
        <v/>
      </c>
      <c r="R77" s="81" t="str">
        <f t="shared" si="15"/>
        <v/>
      </c>
      <c r="S77" s="81" t="str">
        <f t="shared" si="16"/>
        <v/>
      </c>
      <c r="U77" s="81">
        <f t="shared" si="17"/>
        <v>0</v>
      </c>
      <c r="V77" s="81" t="str">
        <f t="shared" si="18"/>
        <v>Ja</v>
      </c>
    </row>
    <row r="78" spans="1:22" ht="24" customHeight="1" x14ac:dyDescent="0.25">
      <c r="A78" s="27">
        <v>69</v>
      </c>
      <c r="B78" s="61"/>
      <c r="C78" s="61"/>
      <c r="D78" s="167"/>
      <c r="E78" s="168"/>
      <c r="F78" s="168"/>
      <c r="G78" s="168"/>
      <c r="H78" s="169"/>
      <c r="I78" s="170"/>
      <c r="J78" s="84" t="str">
        <f t="shared" si="11"/>
        <v/>
      </c>
      <c r="K78" s="70" t="str">
        <f t="shared" si="12"/>
        <v/>
      </c>
      <c r="N78" s="40" t="str">
        <f t="shared" si="13"/>
        <v>Zeile nicht bearbeitet</v>
      </c>
      <c r="O78" s="41" t="str">
        <f t="shared" si="14"/>
        <v>Leere Zellen</v>
      </c>
      <c r="P78" s="42"/>
      <c r="Q78" s="27" t="str">
        <f t="shared" si="10"/>
        <v/>
      </c>
      <c r="R78" s="81" t="str">
        <f t="shared" si="15"/>
        <v/>
      </c>
      <c r="S78" s="81" t="str">
        <f t="shared" si="16"/>
        <v/>
      </c>
      <c r="U78" s="81">
        <f t="shared" si="17"/>
        <v>0</v>
      </c>
      <c r="V78" s="81" t="str">
        <f t="shared" si="18"/>
        <v>Ja</v>
      </c>
    </row>
    <row r="79" spans="1:22" ht="24" customHeight="1" x14ac:dyDescent="0.25">
      <c r="A79" s="27">
        <v>70</v>
      </c>
      <c r="B79" s="61"/>
      <c r="C79" s="61"/>
      <c r="D79" s="167"/>
      <c r="E79" s="168"/>
      <c r="F79" s="168"/>
      <c r="G79" s="168"/>
      <c r="H79" s="169"/>
      <c r="I79" s="170"/>
      <c r="J79" s="84" t="str">
        <f t="shared" si="11"/>
        <v/>
      </c>
      <c r="K79" s="70" t="str">
        <f t="shared" si="12"/>
        <v/>
      </c>
      <c r="N79" s="40" t="str">
        <f t="shared" si="13"/>
        <v>Zeile nicht bearbeitet</v>
      </c>
      <c r="O79" s="41" t="str">
        <f t="shared" si="14"/>
        <v>Leere Zellen</v>
      </c>
      <c r="P79" s="42"/>
      <c r="Q79" s="27" t="str">
        <f t="shared" si="10"/>
        <v/>
      </c>
      <c r="R79" s="81" t="str">
        <f t="shared" si="15"/>
        <v/>
      </c>
      <c r="S79" s="81" t="str">
        <f t="shared" si="16"/>
        <v/>
      </c>
      <c r="U79" s="81">
        <f t="shared" si="17"/>
        <v>0</v>
      </c>
      <c r="V79" s="81" t="str">
        <f t="shared" si="18"/>
        <v>Ja</v>
      </c>
    </row>
    <row r="80" spans="1:22" ht="24" customHeight="1" x14ac:dyDescent="0.25">
      <c r="A80" s="27">
        <v>71</v>
      </c>
      <c r="B80" s="61"/>
      <c r="C80" s="61"/>
      <c r="D80" s="167"/>
      <c r="E80" s="168"/>
      <c r="F80" s="168"/>
      <c r="G80" s="168"/>
      <c r="H80" s="169"/>
      <c r="I80" s="170"/>
      <c r="J80" s="84" t="str">
        <f t="shared" si="11"/>
        <v/>
      </c>
      <c r="K80" s="70" t="str">
        <f t="shared" si="12"/>
        <v/>
      </c>
      <c r="N80" s="40" t="str">
        <f t="shared" si="13"/>
        <v>Zeile nicht bearbeitet</v>
      </c>
      <c r="O80" s="41" t="str">
        <f t="shared" si="14"/>
        <v>Leere Zellen</v>
      </c>
      <c r="P80" s="42"/>
      <c r="Q80" s="27" t="str">
        <f t="shared" si="10"/>
        <v/>
      </c>
      <c r="R80" s="81" t="str">
        <f t="shared" si="15"/>
        <v/>
      </c>
      <c r="S80" s="81" t="str">
        <f t="shared" si="16"/>
        <v/>
      </c>
      <c r="U80" s="81">
        <f t="shared" si="17"/>
        <v>0</v>
      </c>
      <c r="V80" s="81" t="str">
        <f t="shared" si="18"/>
        <v>Ja</v>
      </c>
    </row>
    <row r="81" spans="1:22" ht="24" customHeight="1" x14ac:dyDescent="0.25">
      <c r="A81" s="27">
        <v>72</v>
      </c>
      <c r="B81" s="61"/>
      <c r="C81" s="61"/>
      <c r="D81" s="167"/>
      <c r="E81" s="168"/>
      <c r="F81" s="168"/>
      <c r="G81" s="168"/>
      <c r="H81" s="169"/>
      <c r="I81" s="170"/>
      <c r="J81" s="84" t="str">
        <f t="shared" si="11"/>
        <v/>
      </c>
      <c r="K81" s="70" t="str">
        <f t="shared" si="12"/>
        <v/>
      </c>
      <c r="N81" s="40" t="str">
        <f t="shared" si="13"/>
        <v>Zeile nicht bearbeitet</v>
      </c>
      <c r="O81" s="41" t="str">
        <f t="shared" si="14"/>
        <v>Leere Zellen</v>
      </c>
      <c r="P81" s="42"/>
      <c r="Q81" s="27" t="str">
        <f t="shared" si="10"/>
        <v/>
      </c>
      <c r="R81" s="81" t="str">
        <f t="shared" si="15"/>
        <v/>
      </c>
      <c r="S81" s="81" t="str">
        <f t="shared" si="16"/>
        <v/>
      </c>
      <c r="U81" s="81">
        <f t="shared" si="17"/>
        <v>0</v>
      </c>
      <c r="V81" s="81" t="str">
        <f t="shared" si="18"/>
        <v>Ja</v>
      </c>
    </row>
    <row r="82" spans="1:22" ht="24" customHeight="1" x14ac:dyDescent="0.25">
      <c r="A82" s="27">
        <v>73</v>
      </c>
      <c r="B82" s="61"/>
      <c r="C82" s="61"/>
      <c r="D82" s="167"/>
      <c r="E82" s="168"/>
      <c r="F82" s="168"/>
      <c r="G82" s="168"/>
      <c r="H82" s="169"/>
      <c r="I82" s="170"/>
      <c r="J82" s="84" t="str">
        <f t="shared" si="11"/>
        <v/>
      </c>
      <c r="K82" s="70" t="str">
        <f t="shared" si="12"/>
        <v/>
      </c>
      <c r="N82" s="40" t="str">
        <f t="shared" si="13"/>
        <v>Zeile nicht bearbeitet</v>
      </c>
      <c r="O82" s="41" t="str">
        <f t="shared" si="14"/>
        <v>Leere Zellen</v>
      </c>
      <c r="P82" s="42"/>
      <c r="Q82" s="27" t="str">
        <f t="shared" si="10"/>
        <v/>
      </c>
      <c r="R82" s="81" t="str">
        <f t="shared" si="15"/>
        <v/>
      </c>
      <c r="S82" s="81" t="str">
        <f t="shared" si="16"/>
        <v/>
      </c>
      <c r="U82" s="81">
        <f t="shared" si="17"/>
        <v>0</v>
      </c>
      <c r="V82" s="81" t="str">
        <f t="shared" si="18"/>
        <v>Ja</v>
      </c>
    </row>
    <row r="83" spans="1:22" ht="24" customHeight="1" x14ac:dyDescent="0.25">
      <c r="A83" s="27">
        <v>74</v>
      </c>
      <c r="B83" s="61"/>
      <c r="C83" s="61"/>
      <c r="D83" s="167"/>
      <c r="E83" s="168"/>
      <c r="F83" s="168"/>
      <c r="G83" s="168"/>
      <c r="H83" s="169"/>
      <c r="I83" s="170"/>
      <c r="J83" s="84" t="str">
        <f t="shared" si="11"/>
        <v/>
      </c>
      <c r="K83" s="70" t="str">
        <f t="shared" si="12"/>
        <v/>
      </c>
      <c r="N83" s="40" t="str">
        <f t="shared" si="13"/>
        <v>Zeile nicht bearbeitet</v>
      </c>
      <c r="O83" s="41" t="str">
        <f t="shared" si="14"/>
        <v>Leere Zellen</v>
      </c>
      <c r="P83" s="42"/>
      <c r="Q83" s="27" t="str">
        <f t="shared" si="10"/>
        <v/>
      </c>
      <c r="R83" s="81" t="str">
        <f t="shared" si="15"/>
        <v/>
      </c>
      <c r="S83" s="81" t="str">
        <f t="shared" si="16"/>
        <v/>
      </c>
      <c r="U83" s="81">
        <f t="shared" si="17"/>
        <v>0</v>
      </c>
      <c r="V83" s="81" t="str">
        <f t="shared" si="18"/>
        <v>Ja</v>
      </c>
    </row>
    <row r="84" spans="1:22" ht="24" customHeight="1" x14ac:dyDescent="0.25">
      <c r="A84" s="27">
        <v>75</v>
      </c>
      <c r="B84" s="61"/>
      <c r="C84" s="61"/>
      <c r="D84" s="167"/>
      <c r="E84" s="168"/>
      <c r="F84" s="168"/>
      <c r="G84" s="168"/>
      <c r="H84" s="169"/>
      <c r="I84" s="170"/>
      <c r="J84" s="84" t="str">
        <f t="shared" si="11"/>
        <v/>
      </c>
      <c r="K84" s="70" t="str">
        <f t="shared" si="12"/>
        <v/>
      </c>
      <c r="N84" s="40" t="str">
        <f t="shared" si="13"/>
        <v>Zeile nicht bearbeitet</v>
      </c>
      <c r="O84" s="41" t="str">
        <f t="shared" si="14"/>
        <v>Leere Zellen</v>
      </c>
      <c r="P84" s="42"/>
      <c r="Q84" s="27" t="str">
        <f t="shared" si="10"/>
        <v/>
      </c>
      <c r="R84" s="81" t="str">
        <f t="shared" si="15"/>
        <v/>
      </c>
      <c r="S84" s="81" t="str">
        <f t="shared" si="16"/>
        <v/>
      </c>
      <c r="U84" s="81">
        <f t="shared" si="17"/>
        <v>0</v>
      </c>
      <c r="V84" s="81" t="str">
        <f t="shared" si="18"/>
        <v>Ja</v>
      </c>
    </row>
    <row r="85" spans="1:22" ht="24" customHeight="1" x14ac:dyDescent="0.25">
      <c r="A85" s="27">
        <v>76</v>
      </c>
      <c r="B85" s="61"/>
      <c r="C85" s="61"/>
      <c r="D85" s="167"/>
      <c r="E85" s="168"/>
      <c r="F85" s="168"/>
      <c r="G85" s="168"/>
      <c r="H85" s="169"/>
      <c r="I85" s="170"/>
      <c r="J85" s="84" t="str">
        <f t="shared" si="11"/>
        <v/>
      </c>
      <c r="K85" s="70" t="str">
        <f t="shared" si="12"/>
        <v/>
      </c>
      <c r="N85" s="40" t="str">
        <f t="shared" si="13"/>
        <v>Zeile nicht bearbeitet</v>
      </c>
      <c r="O85" s="41" t="str">
        <f t="shared" si="14"/>
        <v>Leere Zellen</v>
      </c>
      <c r="P85" s="42"/>
      <c r="Q85" s="27" t="str">
        <f t="shared" si="10"/>
        <v/>
      </c>
      <c r="R85" s="81" t="str">
        <f t="shared" si="15"/>
        <v/>
      </c>
      <c r="S85" s="81" t="str">
        <f t="shared" si="16"/>
        <v/>
      </c>
      <c r="U85" s="81">
        <f t="shared" si="17"/>
        <v>0</v>
      </c>
      <c r="V85" s="81" t="str">
        <f t="shared" si="18"/>
        <v>Ja</v>
      </c>
    </row>
    <row r="86" spans="1:22" ht="24" customHeight="1" x14ac:dyDescent="0.25">
      <c r="A86" s="27">
        <v>77</v>
      </c>
      <c r="B86" s="61"/>
      <c r="C86" s="61"/>
      <c r="D86" s="167"/>
      <c r="E86" s="168"/>
      <c r="F86" s="168"/>
      <c r="G86" s="168"/>
      <c r="H86" s="169"/>
      <c r="I86" s="170"/>
      <c r="J86" s="84" t="str">
        <f t="shared" si="11"/>
        <v/>
      </c>
      <c r="K86" s="70" t="str">
        <f t="shared" si="12"/>
        <v/>
      </c>
      <c r="N86" s="40" t="str">
        <f t="shared" si="13"/>
        <v>Zeile nicht bearbeitet</v>
      </c>
      <c r="O86" s="41" t="str">
        <f t="shared" si="14"/>
        <v>Leere Zellen</v>
      </c>
      <c r="P86" s="42"/>
      <c r="Q86" s="27" t="str">
        <f t="shared" si="10"/>
        <v/>
      </c>
      <c r="R86" s="81" t="str">
        <f t="shared" si="15"/>
        <v/>
      </c>
      <c r="S86" s="81" t="str">
        <f t="shared" si="16"/>
        <v/>
      </c>
      <c r="U86" s="81">
        <f t="shared" si="17"/>
        <v>0</v>
      </c>
      <c r="V86" s="81" t="str">
        <f t="shared" si="18"/>
        <v>Ja</v>
      </c>
    </row>
    <row r="87" spans="1:22" ht="24" customHeight="1" x14ac:dyDescent="0.25">
      <c r="A87" s="27">
        <v>78</v>
      </c>
      <c r="B87" s="61"/>
      <c r="C87" s="61"/>
      <c r="D87" s="167"/>
      <c r="E87" s="168"/>
      <c r="F87" s="168"/>
      <c r="G87" s="168"/>
      <c r="H87" s="169"/>
      <c r="I87" s="170"/>
      <c r="J87" s="84" t="str">
        <f t="shared" si="11"/>
        <v/>
      </c>
      <c r="K87" s="70" t="str">
        <f t="shared" si="12"/>
        <v/>
      </c>
      <c r="N87" s="40" t="str">
        <f t="shared" si="13"/>
        <v>Zeile nicht bearbeitet</v>
      </c>
      <c r="O87" s="41" t="str">
        <f t="shared" si="14"/>
        <v>Leere Zellen</v>
      </c>
      <c r="P87" s="42"/>
      <c r="Q87" s="27" t="str">
        <f t="shared" si="10"/>
        <v/>
      </c>
      <c r="R87" s="81" t="str">
        <f t="shared" si="15"/>
        <v/>
      </c>
      <c r="S87" s="81" t="str">
        <f t="shared" si="16"/>
        <v/>
      </c>
      <c r="U87" s="81">
        <f t="shared" si="17"/>
        <v>0</v>
      </c>
      <c r="V87" s="81" t="str">
        <f t="shared" si="18"/>
        <v>Ja</v>
      </c>
    </row>
    <row r="88" spans="1:22" ht="24" customHeight="1" x14ac:dyDescent="0.25">
      <c r="A88" s="27">
        <v>79</v>
      </c>
      <c r="B88" s="61"/>
      <c r="C88" s="61"/>
      <c r="D88" s="167"/>
      <c r="E88" s="168"/>
      <c r="F88" s="168"/>
      <c r="G88" s="168"/>
      <c r="H88" s="169"/>
      <c r="I88" s="170"/>
      <c r="J88" s="84" t="str">
        <f t="shared" si="11"/>
        <v/>
      </c>
      <c r="K88" s="70" t="str">
        <f t="shared" si="12"/>
        <v/>
      </c>
      <c r="N88" s="40" t="str">
        <f t="shared" si="13"/>
        <v>Zeile nicht bearbeitet</v>
      </c>
      <c r="O88" s="41" t="str">
        <f t="shared" si="14"/>
        <v>Leere Zellen</v>
      </c>
      <c r="P88" s="42"/>
      <c r="Q88" s="27" t="str">
        <f t="shared" si="10"/>
        <v/>
      </c>
      <c r="R88" s="81" t="str">
        <f t="shared" si="15"/>
        <v/>
      </c>
      <c r="S88" s="81" t="str">
        <f t="shared" si="16"/>
        <v/>
      </c>
      <c r="U88" s="81">
        <f t="shared" si="17"/>
        <v>0</v>
      </c>
      <c r="V88" s="81" t="str">
        <f t="shared" si="18"/>
        <v>Ja</v>
      </c>
    </row>
    <row r="89" spans="1:22" ht="24" customHeight="1" x14ac:dyDescent="0.25">
      <c r="A89" s="27">
        <v>80</v>
      </c>
      <c r="B89" s="61"/>
      <c r="C89" s="61"/>
      <c r="D89" s="167"/>
      <c r="E89" s="168"/>
      <c r="F89" s="168"/>
      <c r="G89" s="168"/>
      <c r="H89" s="169"/>
      <c r="I89" s="170"/>
      <c r="J89" s="84" t="str">
        <f t="shared" si="11"/>
        <v/>
      </c>
      <c r="K89" s="70" t="str">
        <f t="shared" si="12"/>
        <v/>
      </c>
      <c r="N89" s="40" t="str">
        <f t="shared" si="13"/>
        <v>Zeile nicht bearbeitet</v>
      </c>
      <c r="O89" s="41" t="str">
        <f t="shared" si="14"/>
        <v>Leere Zellen</v>
      </c>
      <c r="P89" s="42"/>
      <c r="Q89" s="27" t="str">
        <f t="shared" si="10"/>
        <v/>
      </c>
      <c r="R89" s="81" t="str">
        <f t="shared" si="15"/>
        <v/>
      </c>
      <c r="S89" s="81" t="str">
        <f t="shared" si="16"/>
        <v/>
      </c>
      <c r="U89" s="81">
        <f t="shared" si="17"/>
        <v>0</v>
      </c>
      <c r="V89" s="81" t="str">
        <f t="shared" si="18"/>
        <v>Ja</v>
      </c>
    </row>
    <row r="90" spans="1:22" ht="24" customHeight="1" x14ac:dyDescent="0.25">
      <c r="A90" s="27">
        <v>81</v>
      </c>
      <c r="B90" s="61"/>
      <c r="C90" s="61"/>
      <c r="D90" s="167"/>
      <c r="E90" s="168"/>
      <c r="F90" s="168"/>
      <c r="G90" s="168"/>
      <c r="H90" s="169"/>
      <c r="I90" s="170"/>
      <c r="J90" s="84" t="str">
        <f t="shared" si="11"/>
        <v/>
      </c>
      <c r="K90" s="70" t="str">
        <f t="shared" si="12"/>
        <v/>
      </c>
      <c r="N90" s="40" t="str">
        <f t="shared" si="13"/>
        <v>Zeile nicht bearbeitet</v>
      </c>
      <c r="O90" s="41" t="str">
        <f t="shared" si="14"/>
        <v>Leere Zellen</v>
      </c>
      <c r="P90" s="42"/>
      <c r="Q90" s="27" t="str">
        <f t="shared" si="10"/>
        <v/>
      </c>
      <c r="R90" s="81" t="str">
        <f t="shared" si="15"/>
        <v/>
      </c>
      <c r="S90" s="81" t="str">
        <f t="shared" si="16"/>
        <v/>
      </c>
      <c r="U90" s="81">
        <f t="shared" si="17"/>
        <v>0</v>
      </c>
      <c r="V90" s="81" t="str">
        <f t="shared" si="18"/>
        <v>Ja</v>
      </c>
    </row>
    <row r="91" spans="1:22" ht="24" customHeight="1" x14ac:dyDescent="0.25">
      <c r="A91" s="27">
        <v>82</v>
      </c>
      <c r="B91" s="61"/>
      <c r="C91" s="61"/>
      <c r="D91" s="167"/>
      <c r="E91" s="168"/>
      <c r="F91" s="168"/>
      <c r="G91" s="168"/>
      <c r="H91" s="169"/>
      <c r="I91" s="170"/>
      <c r="J91" s="84" t="str">
        <f t="shared" si="11"/>
        <v/>
      </c>
      <c r="K91" s="70" t="str">
        <f t="shared" si="12"/>
        <v/>
      </c>
      <c r="N91" s="40" t="str">
        <f t="shared" si="13"/>
        <v>Zeile nicht bearbeitet</v>
      </c>
      <c r="O91" s="41" t="str">
        <f t="shared" si="14"/>
        <v>Leere Zellen</v>
      </c>
      <c r="P91" s="42"/>
      <c r="Q91" s="27" t="str">
        <f t="shared" si="10"/>
        <v/>
      </c>
      <c r="R91" s="81" t="str">
        <f t="shared" si="15"/>
        <v/>
      </c>
      <c r="S91" s="81" t="str">
        <f t="shared" si="16"/>
        <v/>
      </c>
      <c r="U91" s="81">
        <f t="shared" si="17"/>
        <v>0</v>
      </c>
      <c r="V91" s="81" t="str">
        <f t="shared" si="18"/>
        <v>Ja</v>
      </c>
    </row>
    <row r="92" spans="1:22" ht="24" customHeight="1" x14ac:dyDescent="0.25">
      <c r="A92" s="27">
        <v>83</v>
      </c>
      <c r="B92" s="61"/>
      <c r="C92" s="61"/>
      <c r="D92" s="167"/>
      <c r="E92" s="168"/>
      <c r="F92" s="168"/>
      <c r="G92" s="168"/>
      <c r="H92" s="169"/>
      <c r="I92" s="170"/>
      <c r="J92" s="84" t="str">
        <f t="shared" si="11"/>
        <v/>
      </c>
      <c r="K92" s="70" t="str">
        <f t="shared" si="12"/>
        <v/>
      </c>
      <c r="N92" s="40" t="str">
        <f t="shared" si="13"/>
        <v>Zeile nicht bearbeitet</v>
      </c>
      <c r="O92" s="41" t="str">
        <f t="shared" si="14"/>
        <v>Leere Zellen</v>
      </c>
      <c r="P92" s="42"/>
      <c r="Q92" s="27" t="str">
        <f t="shared" si="10"/>
        <v/>
      </c>
      <c r="R92" s="81" t="str">
        <f t="shared" si="15"/>
        <v/>
      </c>
      <c r="S92" s="81" t="str">
        <f t="shared" si="16"/>
        <v/>
      </c>
      <c r="U92" s="81">
        <f t="shared" si="17"/>
        <v>0</v>
      </c>
      <c r="V92" s="81" t="str">
        <f t="shared" si="18"/>
        <v>Ja</v>
      </c>
    </row>
    <row r="93" spans="1:22" ht="24" customHeight="1" x14ac:dyDescent="0.25">
      <c r="A93" s="27">
        <v>84</v>
      </c>
      <c r="B93" s="61"/>
      <c r="C93" s="61"/>
      <c r="D93" s="167"/>
      <c r="E93" s="168"/>
      <c r="F93" s="168"/>
      <c r="G93" s="168"/>
      <c r="H93" s="169"/>
      <c r="I93" s="170"/>
      <c r="J93" s="84" t="str">
        <f t="shared" si="11"/>
        <v/>
      </c>
      <c r="K93" s="70" t="str">
        <f t="shared" si="12"/>
        <v/>
      </c>
      <c r="N93" s="40" t="str">
        <f t="shared" si="13"/>
        <v>Zeile nicht bearbeitet</v>
      </c>
      <c r="O93" s="41" t="str">
        <f t="shared" si="14"/>
        <v>Leere Zellen</v>
      </c>
      <c r="P93" s="42"/>
      <c r="Q93" s="27" t="str">
        <f t="shared" si="10"/>
        <v/>
      </c>
      <c r="R93" s="81" t="str">
        <f t="shared" si="15"/>
        <v/>
      </c>
      <c r="S93" s="81" t="str">
        <f t="shared" si="16"/>
        <v/>
      </c>
      <c r="U93" s="81">
        <f t="shared" si="17"/>
        <v>0</v>
      </c>
      <c r="V93" s="81" t="str">
        <f t="shared" si="18"/>
        <v>Ja</v>
      </c>
    </row>
    <row r="94" spans="1:22" ht="24" customHeight="1" x14ac:dyDescent="0.25">
      <c r="A94" s="27">
        <v>85</v>
      </c>
      <c r="B94" s="61"/>
      <c r="C94" s="61"/>
      <c r="D94" s="167"/>
      <c r="E94" s="168"/>
      <c r="F94" s="168"/>
      <c r="G94" s="168"/>
      <c r="H94" s="169"/>
      <c r="I94" s="170"/>
      <c r="J94" s="84" t="str">
        <f t="shared" si="11"/>
        <v/>
      </c>
      <c r="K94" s="70" t="str">
        <f t="shared" si="12"/>
        <v/>
      </c>
      <c r="N94" s="40" t="str">
        <f t="shared" si="13"/>
        <v>Zeile nicht bearbeitet</v>
      </c>
      <c r="O94" s="41" t="str">
        <f t="shared" si="14"/>
        <v>Leere Zellen</v>
      </c>
      <c r="P94" s="42"/>
      <c r="Q94" s="27" t="str">
        <f t="shared" si="10"/>
        <v/>
      </c>
      <c r="R94" s="81" t="str">
        <f t="shared" si="15"/>
        <v/>
      </c>
      <c r="S94" s="81" t="str">
        <f t="shared" si="16"/>
        <v/>
      </c>
      <c r="U94" s="81">
        <f t="shared" si="17"/>
        <v>0</v>
      </c>
      <c r="V94" s="81" t="str">
        <f t="shared" si="18"/>
        <v>Ja</v>
      </c>
    </row>
    <row r="95" spans="1:22" ht="24" customHeight="1" x14ac:dyDescent="0.25">
      <c r="A95" s="27">
        <v>86</v>
      </c>
      <c r="B95" s="61"/>
      <c r="C95" s="61"/>
      <c r="D95" s="167"/>
      <c r="E95" s="168"/>
      <c r="F95" s="168"/>
      <c r="G95" s="168"/>
      <c r="H95" s="169"/>
      <c r="I95" s="170"/>
      <c r="J95" s="84" t="str">
        <f t="shared" si="11"/>
        <v/>
      </c>
      <c r="K95" s="70" t="str">
        <f t="shared" si="12"/>
        <v/>
      </c>
      <c r="N95" s="40" t="str">
        <f t="shared" si="13"/>
        <v>Zeile nicht bearbeitet</v>
      </c>
      <c r="O95" s="41" t="str">
        <f t="shared" si="14"/>
        <v>Leere Zellen</v>
      </c>
      <c r="P95" s="42"/>
      <c r="Q95" s="27" t="str">
        <f t="shared" si="10"/>
        <v/>
      </c>
      <c r="R95" s="81" t="str">
        <f t="shared" si="15"/>
        <v/>
      </c>
      <c r="S95" s="81" t="str">
        <f t="shared" si="16"/>
        <v/>
      </c>
      <c r="U95" s="81">
        <f t="shared" si="17"/>
        <v>0</v>
      </c>
      <c r="V95" s="81" t="str">
        <f t="shared" si="18"/>
        <v>Ja</v>
      </c>
    </row>
    <row r="96" spans="1:22" ht="24" customHeight="1" x14ac:dyDescent="0.25">
      <c r="A96" s="27">
        <v>87</v>
      </c>
      <c r="B96" s="61"/>
      <c r="C96" s="61"/>
      <c r="D96" s="167"/>
      <c r="E96" s="168"/>
      <c r="F96" s="168"/>
      <c r="G96" s="168"/>
      <c r="H96" s="169"/>
      <c r="I96" s="170"/>
      <c r="J96" s="84" t="str">
        <f t="shared" si="11"/>
        <v/>
      </c>
      <c r="K96" s="70" t="str">
        <f t="shared" si="12"/>
        <v/>
      </c>
      <c r="N96" s="40" t="str">
        <f t="shared" si="13"/>
        <v>Zeile nicht bearbeitet</v>
      </c>
      <c r="O96" s="41" t="str">
        <f t="shared" si="14"/>
        <v>Leere Zellen</v>
      </c>
      <c r="P96" s="42"/>
      <c r="Q96" s="27" t="str">
        <f t="shared" si="10"/>
        <v/>
      </c>
      <c r="R96" s="81" t="str">
        <f t="shared" si="15"/>
        <v/>
      </c>
      <c r="S96" s="81" t="str">
        <f t="shared" si="16"/>
        <v/>
      </c>
      <c r="U96" s="81">
        <f t="shared" si="17"/>
        <v>0</v>
      </c>
      <c r="V96" s="81" t="str">
        <f t="shared" si="18"/>
        <v>Ja</v>
      </c>
    </row>
    <row r="97" spans="1:22" ht="24" customHeight="1" x14ac:dyDescent="0.25">
      <c r="A97" s="27">
        <v>88</v>
      </c>
      <c r="B97" s="61"/>
      <c r="C97" s="61"/>
      <c r="D97" s="167"/>
      <c r="E97" s="168"/>
      <c r="F97" s="168"/>
      <c r="G97" s="168"/>
      <c r="H97" s="169"/>
      <c r="I97" s="170"/>
      <c r="J97" s="84" t="str">
        <f t="shared" si="11"/>
        <v/>
      </c>
      <c r="K97" s="70" t="str">
        <f t="shared" si="12"/>
        <v/>
      </c>
      <c r="N97" s="40" t="str">
        <f t="shared" si="13"/>
        <v>Zeile nicht bearbeitet</v>
      </c>
      <c r="O97" s="41" t="str">
        <f t="shared" si="14"/>
        <v>Leere Zellen</v>
      </c>
      <c r="P97" s="42"/>
      <c r="Q97" s="27" t="str">
        <f t="shared" si="10"/>
        <v/>
      </c>
      <c r="R97" s="81" t="str">
        <f t="shared" si="15"/>
        <v/>
      </c>
      <c r="S97" s="81" t="str">
        <f t="shared" si="16"/>
        <v/>
      </c>
      <c r="U97" s="81">
        <f t="shared" si="17"/>
        <v>0</v>
      </c>
      <c r="V97" s="81" t="str">
        <f t="shared" si="18"/>
        <v>Ja</v>
      </c>
    </row>
    <row r="98" spans="1:22" ht="24" customHeight="1" x14ac:dyDescent="0.25">
      <c r="A98" s="27">
        <v>89</v>
      </c>
      <c r="B98" s="61"/>
      <c r="C98" s="61"/>
      <c r="D98" s="167"/>
      <c r="E98" s="168"/>
      <c r="F98" s="168"/>
      <c r="G98" s="168"/>
      <c r="H98" s="169"/>
      <c r="I98" s="170"/>
      <c r="J98" s="84" t="str">
        <f t="shared" si="11"/>
        <v/>
      </c>
      <c r="K98" s="70" t="str">
        <f t="shared" si="12"/>
        <v/>
      </c>
      <c r="N98" s="40" t="str">
        <f t="shared" si="13"/>
        <v>Zeile nicht bearbeitet</v>
      </c>
      <c r="O98" s="41" t="str">
        <f t="shared" si="14"/>
        <v>Leere Zellen</v>
      </c>
      <c r="P98" s="42"/>
      <c r="Q98" s="27" t="str">
        <f t="shared" si="10"/>
        <v/>
      </c>
      <c r="R98" s="81" t="str">
        <f t="shared" si="15"/>
        <v/>
      </c>
      <c r="S98" s="81" t="str">
        <f t="shared" si="16"/>
        <v/>
      </c>
      <c r="U98" s="81">
        <f t="shared" si="17"/>
        <v>0</v>
      </c>
      <c r="V98" s="81" t="str">
        <f t="shared" si="18"/>
        <v>Ja</v>
      </c>
    </row>
    <row r="99" spans="1:22" ht="24" customHeight="1" x14ac:dyDescent="0.25">
      <c r="A99" s="27">
        <v>90</v>
      </c>
      <c r="B99" s="61"/>
      <c r="C99" s="61"/>
      <c r="D99" s="167"/>
      <c r="E99" s="168"/>
      <c r="F99" s="168"/>
      <c r="G99" s="168"/>
      <c r="H99" s="169"/>
      <c r="I99" s="170"/>
      <c r="J99" s="84" t="str">
        <f t="shared" si="11"/>
        <v/>
      </c>
      <c r="K99" s="70" t="str">
        <f t="shared" si="12"/>
        <v/>
      </c>
      <c r="N99" s="40" t="str">
        <f t="shared" si="13"/>
        <v>Zeile nicht bearbeitet</v>
      </c>
      <c r="O99" s="41" t="str">
        <f t="shared" si="14"/>
        <v>Leere Zellen</v>
      </c>
      <c r="P99" s="42"/>
      <c r="Q99" s="27" t="str">
        <f t="shared" si="10"/>
        <v/>
      </c>
      <c r="R99" s="81" t="str">
        <f t="shared" si="15"/>
        <v/>
      </c>
      <c r="S99" s="81" t="str">
        <f t="shared" si="16"/>
        <v/>
      </c>
      <c r="U99" s="81">
        <f t="shared" si="17"/>
        <v>0</v>
      </c>
      <c r="V99" s="81" t="str">
        <f t="shared" si="18"/>
        <v>Ja</v>
      </c>
    </row>
    <row r="100" spans="1:22" ht="24" customHeight="1" x14ac:dyDescent="0.25">
      <c r="A100" s="27">
        <v>91</v>
      </c>
      <c r="B100" s="61"/>
      <c r="C100" s="61"/>
      <c r="D100" s="167"/>
      <c r="E100" s="168"/>
      <c r="F100" s="168"/>
      <c r="G100" s="168"/>
      <c r="H100" s="169"/>
      <c r="I100" s="170"/>
      <c r="J100" s="84" t="str">
        <f t="shared" si="11"/>
        <v/>
      </c>
      <c r="K100" s="70" t="str">
        <f t="shared" si="12"/>
        <v/>
      </c>
      <c r="N100" s="40" t="str">
        <f t="shared" si="13"/>
        <v>Zeile nicht bearbeitet</v>
      </c>
      <c r="O100" s="41" t="str">
        <f t="shared" si="14"/>
        <v>Leere Zellen</v>
      </c>
      <c r="P100" s="42"/>
      <c r="Q100" s="27" t="str">
        <f t="shared" si="10"/>
        <v/>
      </c>
      <c r="R100" s="81" t="str">
        <f t="shared" si="15"/>
        <v/>
      </c>
      <c r="S100" s="81" t="str">
        <f t="shared" si="16"/>
        <v/>
      </c>
      <c r="U100" s="81">
        <f t="shared" si="17"/>
        <v>0</v>
      </c>
      <c r="V100" s="81" t="str">
        <f t="shared" si="18"/>
        <v>Ja</v>
      </c>
    </row>
    <row r="101" spans="1:22" ht="24" customHeight="1" x14ac:dyDescent="0.25">
      <c r="A101" s="27">
        <v>92</v>
      </c>
      <c r="B101" s="61"/>
      <c r="C101" s="61"/>
      <c r="D101" s="167"/>
      <c r="E101" s="168"/>
      <c r="F101" s="168"/>
      <c r="G101" s="168"/>
      <c r="H101" s="169"/>
      <c r="I101" s="170"/>
      <c r="J101" s="84" t="str">
        <f t="shared" si="11"/>
        <v/>
      </c>
      <c r="K101" s="70" t="str">
        <f t="shared" si="12"/>
        <v/>
      </c>
      <c r="N101" s="40" t="str">
        <f t="shared" si="13"/>
        <v>Zeile nicht bearbeitet</v>
      </c>
      <c r="O101" s="41" t="str">
        <f t="shared" si="14"/>
        <v>Leere Zellen</v>
      </c>
      <c r="P101" s="42"/>
      <c r="Q101" s="27" t="str">
        <f t="shared" si="10"/>
        <v/>
      </c>
      <c r="R101" s="81" t="str">
        <f t="shared" si="15"/>
        <v/>
      </c>
      <c r="S101" s="81" t="str">
        <f t="shared" si="16"/>
        <v/>
      </c>
      <c r="U101" s="81">
        <f t="shared" si="17"/>
        <v>0</v>
      </c>
      <c r="V101" s="81" t="str">
        <f t="shared" si="18"/>
        <v>Ja</v>
      </c>
    </row>
    <row r="102" spans="1:22" ht="24" customHeight="1" x14ac:dyDescent="0.25">
      <c r="A102" s="27">
        <v>93</v>
      </c>
      <c r="B102" s="61"/>
      <c r="C102" s="61"/>
      <c r="D102" s="167"/>
      <c r="E102" s="168"/>
      <c r="F102" s="168"/>
      <c r="G102" s="168"/>
      <c r="H102" s="169"/>
      <c r="I102" s="170"/>
      <c r="J102" s="84" t="str">
        <f t="shared" si="11"/>
        <v/>
      </c>
      <c r="K102" s="70" t="str">
        <f t="shared" si="12"/>
        <v/>
      </c>
      <c r="N102" s="40" t="str">
        <f t="shared" si="13"/>
        <v>Zeile nicht bearbeitet</v>
      </c>
      <c r="O102" s="41" t="str">
        <f t="shared" si="14"/>
        <v>Leere Zellen</v>
      </c>
      <c r="P102" s="42"/>
      <c r="Q102" s="27" t="str">
        <f t="shared" si="10"/>
        <v/>
      </c>
      <c r="R102" s="81" t="str">
        <f t="shared" si="15"/>
        <v/>
      </c>
      <c r="S102" s="81" t="str">
        <f t="shared" si="16"/>
        <v/>
      </c>
      <c r="U102" s="81">
        <f t="shared" si="17"/>
        <v>0</v>
      </c>
      <c r="V102" s="81" t="str">
        <f t="shared" si="18"/>
        <v>Ja</v>
      </c>
    </row>
    <row r="103" spans="1:22" ht="24" customHeight="1" x14ac:dyDescent="0.25">
      <c r="A103" s="27">
        <v>94</v>
      </c>
      <c r="B103" s="61"/>
      <c r="C103" s="61"/>
      <c r="D103" s="167"/>
      <c r="E103" s="168"/>
      <c r="F103" s="168"/>
      <c r="G103" s="168"/>
      <c r="H103" s="169"/>
      <c r="I103" s="170"/>
      <c r="J103" s="84" t="str">
        <f t="shared" si="11"/>
        <v/>
      </c>
      <c r="K103" s="70" t="str">
        <f t="shared" si="12"/>
        <v/>
      </c>
      <c r="N103" s="40" t="str">
        <f t="shared" si="13"/>
        <v>Zeile nicht bearbeitet</v>
      </c>
      <c r="O103" s="41" t="str">
        <f t="shared" si="14"/>
        <v>Leere Zellen</v>
      </c>
      <c r="P103" s="42"/>
      <c r="Q103" s="27" t="str">
        <f t="shared" si="10"/>
        <v/>
      </c>
      <c r="R103" s="81" t="str">
        <f t="shared" si="15"/>
        <v/>
      </c>
      <c r="S103" s="81" t="str">
        <f t="shared" si="16"/>
        <v/>
      </c>
      <c r="U103" s="81">
        <f t="shared" si="17"/>
        <v>0</v>
      </c>
      <c r="V103" s="81" t="str">
        <f t="shared" si="18"/>
        <v>Ja</v>
      </c>
    </row>
    <row r="104" spans="1:22" ht="24" customHeight="1" x14ac:dyDescent="0.25">
      <c r="A104" s="27">
        <v>95</v>
      </c>
      <c r="B104" s="61"/>
      <c r="C104" s="61"/>
      <c r="D104" s="167"/>
      <c r="E104" s="168"/>
      <c r="F104" s="168"/>
      <c r="G104" s="168"/>
      <c r="H104" s="169"/>
      <c r="I104" s="170"/>
      <c r="J104" s="84" t="str">
        <f t="shared" si="11"/>
        <v/>
      </c>
      <c r="K104" s="70" t="str">
        <f t="shared" si="12"/>
        <v/>
      </c>
      <c r="N104" s="40" t="str">
        <f t="shared" si="13"/>
        <v>Zeile nicht bearbeitet</v>
      </c>
      <c r="O104" s="41" t="str">
        <f t="shared" si="14"/>
        <v>Leere Zellen</v>
      </c>
      <c r="P104" s="42"/>
      <c r="Q104" s="27" t="str">
        <f t="shared" si="10"/>
        <v/>
      </c>
      <c r="R104" s="81" t="str">
        <f t="shared" si="15"/>
        <v/>
      </c>
      <c r="S104" s="81" t="str">
        <f t="shared" si="16"/>
        <v/>
      </c>
      <c r="U104" s="81">
        <f t="shared" si="17"/>
        <v>0</v>
      </c>
      <c r="V104" s="81" t="str">
        <f t="shared" si="18"/>
        <v>Ja</v>
      </c>
    </row>
    <row r="105" spans="1:22" ht="24" customHeight="1" x14ac:dyDescent="0.25">
      <c r="A105" s="27">
        <v>96</v>
      </c>
      <c r="B105" s="61"/>
      <c r="C105" s="61"/>
      <c r="D105" s="167"/>
      <c r="E105" s="168"/>
      <c r="F105" s="168"/>
      <c r="G105" s="168"/>
      <c r="H105" s="169"/>
      <c r="I105" s="170"/>
      <c r="J105" s="84" t="str">
        <f t="shared" si="11"/>
        <v/>
      </c>
      <c r="K105" s="70" t="str">
        <f t="shared" si="12"/>
        <v/>
      </c>
      <c r="N105" s="40" t="str">
        <f t="shared" si="13"/>
        <v>Zeile nicht bearbeitet</v>
      </c>
      <c r="O105" s="41" t="str">
        <f t="shared" si="14"/>
        <v>Leere Zellen</v>
      </c>
      <c r="P105" s="42"/>
      <c r="Q105" s="27" t="str">
        <f t="shared" si="10"/>
        <v/>
      </c>
      <c r="R105" s="81" t="str">
        <f t="shared" si="15"/>
        <v/>
      </c>
      <c r="S105" s="81" t="str">
        <f t="shared" si="16"/>
        <v/>
      </c>
      <c r="U105" s="81">
        <f t="shared" si="17"/>
        <v>0</v>
      </c>
      <c r="V105" s="81" t="str">
        <f t="shared" si="18"/>
        <v>Ja</v>
      </c>
    </row>
    <row r="106" spans="1:22" ht="24" customHeight="1" x14ac:dyDescent="0.25">
      <c r="A106" s="27">
        <v>97</v>
      </c>
      <c r="B106" s="61"/>
      <c r="C106" s="61"/>
      <c r="D106" s="167"/>
      <c r="E106" s="168"/>
      <c r="F106" s="168"/>
      <c r="G106" s="168"/>
      <c r="H106" s="169"/>
      <c r="I106" s="170"/>
      <c r="J106" s="84" t="str">
        <f t="shared" si="11"/>
        <v/>
      </c>
      <c r="K106" s="70" t="str">
        <f t="shared" si="12"/>
        <v/>
      </c>
      <c r="N106" s="40" t="str">
        <f t="shared" si="13"/>
        <v>Zeile nicht bearbeitet</v>
      </c>
      <c r="O106" s="41" t="str">
        <f t="shared" si="14"/>
        <v>Leere Zellen</v>
      </c>
      <c r="P106" s="42"/>
      <c r="Q106" s="27" t="str">
        <f t="shared" ref="Q106:Q137" si="19">IF(B106="","",YEAR(B106))</f>
        <v/>
      </c>
      <c r="R106" s="81" t="str">
        <f t="shared" si="15"/>
        <v/>
      </c>
      <c r="S106" s="81" t="str">
        <f t="shared" si="16"/>
        <v/>
      </c>
      <c r="U106" s="81">
        <f t="shared" si="17"/>
        <v>0</v>
      </c>
      <c r="V106" s="81" t="str">
        <f t="shared" si="18"/>
        <v>Ja</v>
      </c>
    </row>
    <row r="107" spans="1:22" ht="24" customHeight="1" x14ac:dyDescent="0.25">
      <c r="A107" s="27">
        <v>98</v>
      </c>
      <c r="B107" s="61"/>
      <c r="C107" s="61"/>
      <c r="D107" s="167"/>
      <c r="E107" s="168"/>
      <c r="F107" s="168"/>
      <c r="G107" s="168"/>
      <c r="H107" s="169"/>
      <c r="I107" s="170"/>
      <c r="J107" s="84" t="str">
        <f t="shared" si="11"/>
        <v/>
      </c>
      <c r="K107" s="70" t="str">
        <f t="shared" si="12"/>
        <v/>
      </c>
      <c r="N107" s="40" t="str">
        <f t="shared" si="13"/>
        <v>Zeile nicht bearbeitet</v>
      </c>
      <c r="O107" s="41" t="str">
        <f t="shared" si="14"/>
        <v>Leere Zellen</v>
      </c>
      <c r="P107" s="42"/>
      <c r="Q107" s="27" t="str">
        <f t="shared" si="19"/>
        <v/>
      </c>
      <c r="R107" s="81" t="str">
        <f t="shared" si="15"/>
        <v/>
      </c>
      <c r="S107" s="81" t="str">
        <f t="shared" si="16"/>
        <v/>
      </c>
      <c r="U107" s="81">
        <f t="shared" si="17"/>
        <v>0</v>
      </c>
      <c r="V107" s="81" t="str">
        <f t="shared" si="18"/>
        <v>Ja</v>
      </c>
    </row>
    <row r="108" spans="1:22" ht="24" customHeight="1" x14ac:dyDescent="0.25">
      <c r="A108" s="27">
        <v>99</v>
      </c>
      <c r="B108" s="61"/>
      <c r="C108" s="61"/>
      <c r="D108" s="167"/>
      <c r="E108" s="168"/>
      <c r="F108" s="168"/>
      <c r="G108" s="168"/>
      <c r="H108" s="169"/>
      <c r="I108" s="170"/>
      <c r="J108" s="84" t="str">
        <f t="shared" si="11"/>
        <v/>
      </c>
      <c r="K108" s="70" t="str">
        <f t="shared" si="12"/>
        <v/>
      </c>
      <c r="N108" s="40" t="str">
        <f t="shared" si="13"/>
        <v>Zeile nicht bearbeitet</v>
      </c>
      <c r="O108" s="41" t="str">
        <f t="shared" si="14"/>
        <v>Leere Zellen</v>
      </c>
      <c r="P108" s="42"/>
      <c r="Q108" s="27" t="str">
        <f t="shared" si="19"/>
        <v/>
      </c>
      <c r="R108" s="81" t="str">
        <f t="shared" si="15"/>
        <v/>
      </c>
      <c r="S108" s="81" t="str">
        <f t="shared" si="16"/>
        <v/>
      </c>
      <c r="U108" s="81">
        <f t="shared" si="17"/>
        <v>0</v>
      </c>
      <c r="V108" s="81" t="str">
        <f t="shared" si="18"/>
        <v>Ja</v>
      </c>
    </row>
    <row r="109" spans="1:22" ht="24" customHeight="1" x14ac:dyDescent="0.25">
      <c r="A109" s="27">
        <v>100</v>
      </c>
      <c r="B109" s="61"/>
      <c r="C109" s="61"/>
      <c r="D109" s="167"/>
      <c r="E109" s="168"/>
      <c r="F109" s="168"/>
      <c r="G109" s="168"/>
      <c r="H109" s="169"/>
      <c r="I109" s="170"/>
      <c r="J109" s="84" t="str">
        <f t="shared" si="11"/>
        <v/>
      </c>
      <c r="K109" s="70" t="str">
        <f t="shared" si="12"/>
        <v/>
      </c>
      <c r="N109" s="40" t="str">
        <f t="shared" si="13"/>
        <v>Zeile nicht bearbeitet</v>
      </c>
      <c r="O109" s="41" t="str">
        <f t="shared" si="14"/>
        <v>Leere Zellen</v>
      </c>
      <c r="P109" s="42"/>
      <c r="Q109" s="27" t="str">
        <f t="shared" si="19"/>
        <v/>
      </c>
      <c r="R109" s="81" t="str">
        <f t="shared" si="15"/>
        <v/>
      </c>
      <c r="S109" s="81" t="str">
        <f t="shared" si="16"/>
        <v/>
      </c>
      <c r="U109" s="81">
        <f t="shared" si="17"/>
        <v>0</v>
      </c>
      <c r="V109" s="81" t="str">
        <f t="shared" si="18"/>
        <v>Ja</v>
      </c>
    </row>
    <row r="110" spans="1:22" ht="24" customHeight="1" x14ac:dyDescent="0.25">
      <c r="A110" s="27">
        <v>101</v>
      </c>
      <c r="B110" s="61"/>
      <c r="C110" s="61"/>
      <c r="D110" s="167"/>
      <c r="E110" s="168"/>
      <c r="F110" s="168"/>
      <c r="G110" s="168"/>
      <c r="H110" s="169"/>
      <c r="I110" s="170"/>
      <c r="J110" s="84" t="str">
        <f t="shared" si="11"/>
        <v/>
      </c>
      <c r="K110" s="70" t="str">
        <f t="shared" si="12"/>
        <v/>
      </c>
      <c r="N110" s="40" t="str">
        <f t="shared" si="13"/>
        <v>Zeile nicht bearbeitet</v>
      </c>
      <c r="O110" s="41" t="str">
        <f t="shared" si="14"/>
        <v>Leere Zellen</v>
      </c>
      <c r="P110" s="42"/>
      <c r="Q110" s="27" t="str">
        <f t="shared" si="19"/>
        <v/>
      </c>
      <c r="R110" s="81" t="str">
        <f t="shared" si="15"/>
        <v/>
      </c>
      <c r="S110" s="81" t="str">
        <f t="shared" si="16"/>
        <v/>
      </c>
      <c r="U110" s="81">
        <f t="shared" si="17"/>
        <v>0</v>
      </c>
      <c r="V110" s="81" t="str">
        <f t="shared" si="18"/>
        <v>Ja</v>
      </c>
    </row>
    <row r="111" spans="1:22" ht="24" customHeight="1" x14ac:dyDescent="0.25">
      <c r="A111" s="27">
        <v>102</v>
      </c>
      <c r="B111" s="61"/>
      <c r="C111" s="61"/>
      <c r="D111" s="167"/>
      <c r="E111" s="168"/>
      <c r="F111" s="168"/>
      <c r="G111" s="168"/>
      <c r="H111" s="169"/>
      <c r="I111" s="170"/>
      <c r="J111" s="84" t="str">
        <f t="shared" si="11"/>
        <v/>
      </c>
      <c r="K111" s="70" t="str">
        <f t="shared" si="12"/>
        <v/>
      </c>
      <c r="N111" s="40" t="str">
        <f t="shared" si="13"/>
        <v>Zeile nicht bearbeitet</v>
      </c>
      <c r="O111" s="41" t="str">
        <f t="shared" si="14"/>
        <v>Leere Zellen</v>
      </c>
      <c r="P111" s="42"/>
      <c r="Q111" s="27" t="str">
        <f t="shared" si="19"/>
        <v/>
      </c>
      <c r="R111" s="81" t="str">
        <f t="shared" si="15"/>
        <v/>
      </c>
      <c r="S111" s="81" t="str">
        <f t="shared" si="16"/>
        <v/>
      </c>
      <c r="U111" s="81">
        <f t="shared" si="17"/>
        <v>0</v>
      </c>
      <c r="V111" s="81" t="str">
        <f t="shared" si="18"/>
        <v>Ja</v>
      </c>
    </row>
    <row r="112" spans="1:22" ht="24" customHeight="1" x14ac:dyDescent="0.25">
      <c r="A112" s="27">
        <v>103</v>
      </c>
      <c r="B112" s="61"/>
      <c r="C112" s="61"/>
      <c r="D112" s="167"/>
      <c r="E112" s="168"/>
      <c r="F112" s="168"/>
      <c r="G112" s="168"/>
      <c r="H112" s="169"/>
      <c r="I112" s="170"/>
      <c r="J112" s="84" t="str">
        <f t="shared" si="11"/>
        <v/>
      </c>
      <c r="K112" s="70" t="str">
        <f t="shared" si="12"/>
        <v/>
      </c>
      <c r="N112" s="40" t="str">
        <f t="shared" si="13"/>
        <v>Zeile nicht bearbeitet</v>
      </c>
      <c r="O112" s="41" t="str">
        <f t="shared" si="14"/>
        <v>Leere Zellen</v>
      </c>
      <c r="P112" s="42"/>
      <c r="Q112" s="27" t="str">
        <f t="shared" si="19"/>
        <v/>
      </c>
      <c r="R112" s="81" t="str">
        <f t="shared" si="15"/>
        <v/>
      </c>
      <c r="S112" s="81" t="str">
        <f t="shared" si="16"/>
        <v/>
      </c>
      <c r="U112" s="81">
        <f t="shared" si="17"/>
        <v>0</v>
      </c>
      <c r="V112" s="81" t="str">
        <f t="shared" si="18"/>
        <v>Ja</v>
      </c>
    </row>
    <row r="113" spans="1:22" ht="24" customHeight="1" x14ac:dyDescent="0.25">
      <c r="A113" s="27">
        <v>104</v>
      </c>
      <c r="B113" s="61"/>
      <c r="C113" s="61"/>
      <c r="D113" s="167"/>
      <c r="E113" s="168"/>
      <c r="F113" s="168"/>
      <c r="G113" s="168"/>
      <c r="H113" s="169"/>
      <c r="I113" s="170"/>
      <c r="J113" s="84" t="str">
        <f t="shared" si="11"/>
        <v/>
      </c>
      <c r="K113" s="70" t="str">
        <f t="shared" si="12"/>
        <v/>
      </c>
      <c r="N113" s="40" t="str">
        <f t="shared" si="13"/>
        <v>Zeile nicht bearbeitet</v>
      </c>
      <c r="O113" s="41" t="str">
        <f t="shared" si="14"/>
        <v>Leere Zellen</v>
      </c>
      <c r="P113" s="42"/>
      <c r="Q113" s="27" t="str">
        <f t="shared" si="19"/>
        <v/>
      </c>
      <c r="R113" s="81" t="str">
        <f t="shared" si="15"/>
        <v/>
      </c>
      <c r="S113" s="81" t="str">
        <f t="shared" si="16"/>
        <v/>
      </c>
      <c r="U113" s="81">
        <f t="shared" si="17"/>
        <v>0</v>
      </c>
      <c r="V113" s="81" t="str">
        <f t="shared" si="18"/>
        <v>Ja</v>
      </c>
    </row>
    <row r="114" spans="1:22" ht="24" customHeight="1" x14ac:dyDescent="0.25">
      <c r="A114" s="27">
        <v>105</v>
      </c>
      <c r="B114" s="61"/>
      <c r="C114" s="61"/>
      <c r="D114" s="167"/>
      <c r="E114" s="168"/>
      <c r="F114" s="168"/>
      <c r="G114" s="168"/>
      <c r="H114" s="169"/>
      <c r="I114" s="170"/>
      <c r="J114" s="84" t="str">
        <f t="shared" si="11"/>
        <v/>
      </c>
      <c r="K114" s="70" t="str">
        <f t="shared" si="12"/>
        <v/>
      </c>
      <c r="N114" s="40" t="str">
        <f t="shared" si="13"/>
        <v>Zeile nicht bearbeitet</v>
      </c>
      <c r="O114" s="41" t="str">
        <f t="shared" si="14"/>
        <v>Leere Zellen</v>
      </c>
      <c r="P114" s="42"/>
      <c r="Q114" s="27" t="str">
        <f t="shared" si="19"/>
        <v/>
      </c>
      <c r="R114" s="81" t="str">
        <f t="shared" si="15"/>
        <v/>
      </c>
      <c r="S114" s="81" t="str">
        <f t="shared" si="16"/>
        <v/>
      </c>
      <c r="U114" s="81">
        <f t="shared" si="17"/>
        <v>0</v>
      </c>
      <c r="V114" s="81" t="str">
        <f t="shared" si="18"/>
        <v>Ja</v>
      </c>
    </row>
    <row r="115" spans="1:22" ht="24" customHeight="1" x14ac:dyDescent="0.25">
      <c r="A115" s="27">
        <v>106</v>
      </c>
      <c r="B115" s="61"/>
      <c r="C115" s="61"/>
      <c r="D115" s="167"/>
      <c r="E115" s="168"/>
      <c r="F115" s="168"/>
      <c r="G115" s="168"/>
      <c r="H115" s="169"/>
      <c r="I115" s="170"/>
      <c r="J115" s="84" t="str">
        <f t="shared" si="11"/>
        <v/>
      </c>
      <c r="K115" s="70" t="str">
        <f t="shared" si="12"/>
        <v/>
      </c>
      <c r="N115" s="40" t="str">
        <f t="shared" si="13"/>
        <v>Zeile nicht bearbeitet</v>
      </c>
      <c r="O115" s="41" t="str">
        <f t="shared" si="14"/>
        <v>Leere Zellen</v>
      </c>
      <c r="P115" s="42"/>
      <c r="Q115" s="27" t="str">
        <f t="shared" si="19"/>
        <v/>
      </c>
      <c r="R115" s="81" t="str">
        <f t="shared" si="15"/>
        <v/>
      </c>
      <c r="S115" s="81" t="str">
        <f t="shared" si="16"/>
        <v/>
      </c>
      <c r="U115" s="81">
        <f t="shared" si="17"/>
        <v>0</v>
      </c>
      <c r="V115" s="81" t="str">
        <f t="shared" si="18"/>
        <v>Ja</v>
      </c>
    </row>
    <row r="116" spans="1:22" ht="24" customHeight="1" x14ac:dyDescent="0.25">
      <c r="A116" s="27">
        <v>107</v>
      </c>
      <c r="B116" s="61"/>
      <c r="C116" s="61"/>
      <c r="D116" s="167"/>
      <c r="E116" s="168"/>
      <c r="F116" s="168"/>
      <c r="G116" s="168"/>
      <c r="H116" s="169"/>
      <c r="I116" s="170"/>
      <c r="J116" s="84" t="str">
        <f t="shared" si="11"/>
        <v/>
      </c>
      <c r="K116" s="70" t="str">
        <f t="shared" si="12"/>
        <v/>
      </c>
      <c r="N116" s="40" t="str">
        <f t="shared" si="13"/>
        <v>Zeile nicht bearbeitet</v>
      </c>
      <c r="O116" s="41" t="str">
        <f t="shared" si="14"/>
        <v>Leere Zellen</v>
      </c>
      <c r="P116" s="42"/>
      <c r="Q116" s="27" t="str">
        <f t="shared" si="19"/>
        <v/>
      </c>
      <c r="R116" s="81" t="str">
        <f t="shared" si="15"/>
        <v/>
      </c>
      <c r="S116" s="81" t="str">
        <f t="shared" si="16"/>
        <v/>
      </c>
      <c r="U116" s="81">
        <f t="shared" si="17"/>
        <v>0</v>
      </c>
      <c r="V116" s="81" t="str">
        <f t="shared" si="18"/>
        <v>Ja</v>
      </c>
    </row>
    <row r="117" spans="1:22" ht="24" customHeight="1" x14ac:dyDescent="0.25">
      <c r="A117" s="27">
        <v>108</v>
      </c>
      <c r="B117" s="61"/>
      <c r="C117" s="61"/>
      <c r="D117" s="167"/>
      <c r="E117" s="168"/>
      <c r="F117" s="168"/>
      <c r="G117" s="168"/>
      <c r="H117" s="169"/>
      <c r="I117" s="170"/>
      <c r="J117" s="84" t="str">
        <f t="shared" si="11"/>
        <v/>
      </c>
      <c r="K117" s="70" t="str">
        <f t="shared" si="12"/>
        <v/>
      </c>
      <c r="N117" s="40" t="str">
        <f t="shared" si="13"/>
        <v>Zeile nicht bearbeitet</v>
      </c>
      <c r="O117" s="41" t="str">
        <f t="shared" si="14"/>
        <v>Leere Zellen</v>
      </c>
      <c r="P117" s="42"/>
      <c r="Q117" s="27" t="str">
        <f t="shared" si="19"/>
        <v/>
      </c>
      <c r="R117" s="81" t="str">
        <f t="shared" si="15"/>
        <v/>
      </c>
      <c r="S117" s="81" t="str">
        <f t="shared" si="16"/>
        <v/>
      </c>
      <c r="U117" s="81">
        <f t="shared" si="17"/>
        <v>0</v>
      </c>
      <c r="V117" s="81" t="str">
        <f t="shared" si="18"/>
        <v>Ja</v>
      </c>
    </row>
    <row r="118" spans="1:22" ht="24" customHeight="1" x14ac:dyDescent="0.25">
      <c r="A118" s="27">
        <v>109</v>
      </c>
      <c r="B118" s="61"/>
      <c r="C118" s="61"/>
      <c r="D118" s="167"/>
      <c r="E118" s="168"/>
      <c r="F118" s="168"/>
      <c r="G118" s="168"/>
      <c r="H118" s="169"/>
      <c r="I118" s="170"/>
      <c r="J118" s="84" t="str">
        <f t="shared" si="11"/>
        <v/>
      </c>
      <c r="K118" s="70" t="str">
        <f t="shared" si="12"/>
        <v/>
      </c>
      <c r="N118" s="40" t="str">
        <f t="shared" si="13"/>
        <v>Zeile nicht bearbeitet</v>
      </c>
      <c r="O118" s="41" t="str">
        <f t="shared" si="14"/>
        <v>Leere Zellen</v>
      </c>
      <c r="P118" s="42"/>
      <c r="Q118" s="27" t="str">
        <f t="shared" si="19"/>
        <v/>
      </c>
      <c r="R118" s="81" t="str">
        <f t="shared" si="15"/>
        <v/>
      </c>
      <c r="S118" s="81" t="str">
        <f t="shared" si="16"/>
        <v/>
      </c>
      <c r="U118" s="81">
        <f t="shared" si="17"/>
        <v>0</v>
      </c>
      <c r="V118" s="81" t="str">
        <f t="shared" si="18"/>
        <v>Ja</v>
      </c>
    </row>
    <row r="119" spans="1:22" ht="24" customHeight="1" x14ac:dyDescent="0.25">
      <c r="A119" s="27">
        <v>110</v>
      </c>
      <c r="B119" s="61"/>
      <c r="C119" s="61"/>
      <c r="D119" s="167"/>
      <c r="E119" s="168"/>
      <c r="F119" s="168"/>
      <c r="G119" s="168"/>
      <c r="H119" s="169"/>
      <c r="I119" s="170"/>
      <c r="J119" s="84" t="str">
        <f t="shared" si="11"/>
        <v/>
      </c>
      <c r="K119" s="70" t="str">
        <f t="shared" si="12"/>
        <v/>
      </c>
      <c r="N119" s="40" t="str">
        <f t="shared" si="13"/>
        <v>Zeile nicht bearbeitet</v>
      </c>
      <c r="O119" s="41" t="str">
        <f t="shared" si="14"/>
        <v>Leere Zellen</v>
      </c>
      <c r="P119" s="42"/>
      <c r="Q119" s="27" t="str">
        <f t="shared" si="19"/>
        <v/>
      </c>
      <c r="R119" s="81" t="str">
        <f t="shared" si="15"/>
        <v/>
      </c>
      <c r="S119" s="81" t="str">
        <f t="shared" si="16"/>
        <v/>
      </c>
      <c r="U119" s="81">
        <f t="shared" si="17"/>
        <v>0</v>
      </c>
      <c r="V119" s="81" t="str">
        <f t="shared" si="18"/>
        <v>Ja</v>
      </c>
    </row>
    <row r="120" spans="1:22" ht="24" customHeight="1" x14ac:dyDescent="0.25">
      <c r="A120" s="27">
        <v>111</v>
      </c>
      <c r="B120" s="61"/>
      <c r="C120" s="61"/>
      <c r="D120" s="167"/>
      <c r="E120" s="168"/>
      <c r="F120" s="168"/>
      <c r="G120" s="168"/>
      <c r="H120" s="169"/>
      <c r="I120" s="170"/>
      <c r="J120" s="84" t="str">
        <f t="shared" si="11"/>
        <v/>
      </c>
      <c r="K120" s="70" t="str">
        <f t="shared" si="12"/>
        <v/>
      </c>
      <c r="N120" s="40" t="str">
        <f t="shared" si="13"/>
        <v>Zeile nicht bearbeitet</v>
      </c>
      <c r="O120" s="41" t="str">
        <f t="shared" si="14"/>
        <v>Leere Zellen</v>
      </c>
      <c r="P120" s="42"/>
      <c r="Q120" s="27" t="str">
        <f t="shared" si="19"/>
        <v/>
      </c>
      <c r="R120" s="81" t="str">
        <f t="shared" si="15"/>
        <v/>
      </c>
      <c r="S120" s="81" t="str">
        <f t="shared" si="16"/>
        <v/>
      </c>
      <c r="U120" s="81">
        <f t="shared" si="17"/>
        <v>0</v>
      </c>
      <c r="V120" s="81" t="str">
        <f t="shared" si="18"/>
        <v>Ja</v>
      </c>
    </row>
    <row r="121" spans="1:22" ht="24" customHeight="1" x14ac:dyDescent="0.25">
      <c r="A121" s="27">
        <v>112</v>
      </c>
      <c r="B121" s="61"/>
      <c r="C121" s="61"/>
      <c r="D121" s="167"/>
      <c r="E121" s="168"/>
      <c r="F121" s="168"/>
      <c r="G121" s="168"/>
      <c r="H121" s="169"/>
      <c r="I121" s="170"/>
      <c r="J121" s="84" t="str">
        <f t="shared" si="11"/>
        <v/>
      </c>
      <c r="K121" s="70" t="str">
        <f t="shared" si="12"/>
        <v/>
      </c>
      <c r="N121" s="40" t="str">
        <f t="shared" si="13"/>
        <v>Zeile nicht bearbeitet</v>
      </c>
      <c r="O121" s="41" t="str">
        <f t="shared" si="14"/>
        <v>Leere Zellen</v>
      </c>
      <c r="P121" s="42"/>
      <c r="Q121" s="27" t="str">
        <f t="shared" si="19"/>
        <v/>
      </c>
      <c r="R121" s="81" t="str">
        <f t="shared" si="15"/>
        <v/>
      </c>
      <c r="S121" s="81" t="str">
        <f t="shared" si="16"/>
        <v/>
      </c>
      <c r="U121" s="81">
        <f t="shared" si="17"/>
        <v>0</v>
      </c>
      <c r="V121" s="81" t="str">
        <f t="shared" si="18"/>
        <v>Ja</v>
      </c>
    </row>
    <row r="122" spans="1:22" ht="24" customHeight="1" x14ac:dyDescent="0.25">
      <c r="A122" s="27">
        <v>113</v>
      </c>
      <c r="B122" s="61"/>
      <c r="C122" s="61"/>
      <c r="D122" s="167"/>
      <c r="E122" s="168"/>
      <c r="F122" s="168"/>
      <c r="G122" s="168"/>
      <c r="H122" s="169"/>
      <c r="I122" s="170"/>
      <c r="J122" s="84" t="str">
        <f t="shared" si="11"/>
        <v/>
      </c>
      <c r="K122" s="70" t="str">
        <f t="shared" si="12"/>
        <v/>
      </c>
      <c r="N122" s="40" t="str">
        <f t="shared" si="13"/>
        <v>Zeile nicht bearbeitet</v>
      </c>
      <c r="O122" s="41" t="str">
        <f t="shared" si="14"/>
        <v>Leere Zellen</v>
      </c>
      <c r="P122" s="42"/>
      <c r="Q122" s="27" t="str">
        <f t="shared" si="19"/>
        <v/>
      </c>
      <c r="R122" s="81" t="str">
        <f t="shared" si="15"/>
        <v/>
      </c>
      <c r="S122" s="81" t="str">
        <f t="shared" si="16"/>
        <v/>
      </c>
      <c r="U122" s="81">
        <f t="shared" si="17"/>
        <v>0</v>
      </c>
      <c r="V122" s="81" t="str">
        <f t="shared" si="18"/>
        <v>Ja</v>
      </c>
    </row>
    <row r="123" spans="1:22" ht="24" customHeight="1" x14ac:dyDescent="0.25">
      <c r="A123" s="27">
        <v>114</v>
      </c>
      <c r="B123" s="61"/>
      <c r="C123" s="61"/>
      <c r="D123" s="167"/>
      <c r="E123" s="168"/>
      <c r="F123" s="168"/>
      <c r="G123" s="168"/>
      <c r="H123" s="169"/>
      <c r="I123" s="170"/>
      <c r="J123" s="84" t="str">
        <f t="shared" si="11"/>
        <v/>
      </c>
      <c r="K123" s="70" t="str">
        <f t="shared" si="12"/>
        <v/>
      </c>
      <c r="N123" s="40" t="str">
        <f t="shared" si="13"/>
        <v>Zeile nicht bearbeitet</v>
      </c>
      <c r="O123" s="41" t="str">
        <f t="shared" si="14"/>
        <v>Leere Zellen</v>
      </c>
      <c r="P123" s="42"/>
      <c r="Q123" s="27" t="str">
        <f t="shared" si="19"/>
        <v/>
      </c>
      <c r="R123" s="81" t="str">
        <f t="shared" si="15"/>
        <v/>
      </c>
      <c r="S123" s="81" t="str">
        <f t="shared" si="16"/>
        <v/>
      </c>
      <c r="U123" s="81">
        <f t="shared" si="17"/>
        <v>0</v>
      </c>
      <c r="V123" s="81" t="str">
        <f t="shared" si="18"/>
        <v>Ja</v>
      </c>
    </row>
    <row r="124" spans="1:22" ht="24" customHeight="1" x14ac:dyDescent="0.25">
      <c r="A124" s="27">
        <v>115</v>
      </c>
      <c r="B124" s="61"/>
      <c r="C124" s="61"/>
      <c r="D124" s="167"/>
      <c r="E124" s="168"/>
      <c r="F124" s="168"/>
      <c r="G124" s="168"/>
      <c r="H124" s="169"/>
      <c r="I124" s="170"/>
      <c r="J124" s="84" t="str">
        <f t="shared" si="11"/>
        <v/>
      </c>
      <c r="K124" s="70" t="str">
        <f t="shared" si="12"/>
        <v/>
      </c>
      <c r="N124" s="40" t="str">
        <f t="shared" si="13"/>
        <v>Zeile nicht bearbeitet</v>
      </c>
      <c r="O124" s="41" t="str">
        <f t="shared" si="14"/>
        <v>Leere Zellen</v>
      </c>
      <c r="P124" s="42"/>
      <c r="Q124" s="27" t="str">
        <f t="shared" si="19"/>
        <v/>
      </c>
      <c r="R124" s="81" t="str">
        <f t="shared" si="15"/>
        <v/>
      </c>
      <c r="S124" s="81" t="str">
        <f t="shared" si="16"/>
        <v/>
      </c>
      <c r="U124" s="81">
        <f t="shared" si="17"/>
        <v>0</v>
      </c>
      <c r="V124" s="81" t="str">
        <f t="shared" si="18"/>
        <v>Ja</v>
      </c>
    </row>
    <row r="125" spans="1:22" ht="24" customHeight="1" x14ac:dyDescent="0.25">
      <c r="A125" s="27">
        <v>116</v>
      </c>
      <c r="B125" s="61"/>
      <c r="C125" s="61"/>
      <c r="D125" s="167"/>
      <c r="E125" s="168"/>
      <c r="F125" s="168"/>
      <c r="G125" s="168"/>
      <c r="H125" s="169"/>
      <c r="I125" s="170"/>
      <c r="J125" s="84" t="str">
        <f t="shared" si="11"/>
        <v/>
      </c>
      <c r="K125" s="70" t="str">
        <f t="shared" si="12"/>
        <v/>
      </c>
      <c r="N125" s="40" t="str">
        <f t="shared" si="13"/>
        <v>Zeile nicht bearbeitet</v>
      </c>
      <c r="O125" s="41" t="str">
        <f t="shared" si="14"/>
        <v>Leere Zellen</v>
      </c>
      <c r="P125" s="42"/>
      <c r="Q125" s="27" t="str">
        <f t="shared" si="19"/>
        <v/>
      </c>
      <c r="R125" s="81" t="str">
        <f t="shared" si="15"/>
        <v/>
      </c>
      <c r="S125" s="81" t="str">
        <f t="shared" si="16"/>
        <v/>
      </c>
      <c r="U125" s="81">
        <f t="shared" si="17"/>
        <v>0</v>
      </c>
      <c r="V125" s="81" t="str">
        <f t="shared" si="18"/>
        <v>Ja</v>
      </c>
    </row>
    <row r="126" spans="1:22" ht="24" customHeight="1" x14ac:dyDescent="0.25">
      <c r="A126" s="27">
        <v>117</v>
      </c>
      <c r="B126" s="61"/>
      <c r="C126" s="61"/>
      <c r="D126" s="167"/>
      <c r="E126" s="168"/>
      <c r="F126" s="168"/>
      <c r="G126" s="168"/>
      <c r="H126" s="169"/>
      <c r="I126" s="170"/>
      <c r="J126" s="84" t="str">
        <f t="shared" si="11"/>
        <v/>
      </c>
      <c r="K126" s="70" t="str">
        <f t="shared" si="12"/>
        <v/>
      </c>
      <c r="N126" s="40" t="str">
        <f t="shared" si="13"/>
        <v>Zeile nicht bearbeitet</v>
      </c>
      <c r="O126" s="41" t="str">
        <f t="shared" si="14"/>
        <v>Leere Zellen</v>
      </c>
      <c r="P126" s="42"/>
      <c r="Q126" s="27" t="str">
        <f t="shared" si="19"/>
        <v/>
      </c>
      <c r="R126" s="81" t="str">
        <f t="shared" si="15"/>
        <v/>
      </c>
      <c r="S126" s="81" t="str">
        <f t="shared" si="16"/>
        <v/>
      </c>
      <c r="U126" s="81">
        <f t="shared" si="17"/>
        <v>0</v>
      </c>
      <c r="V126" s="81" t="str">
        <f t="shared" si="18"/>
        <v>Ja</v>
      </c>
    </row>
    <row r="127" spans="1:22" ht="24" customHeight="1" x14ac:dyDescent="0.25">
      <c r="A127" s="27">
        <v>118</v>
      </c>
      <c r="B127" s="61"/>
      <c r="C127" s="61"/>
      <c r="D127" s="167"/>
      <c r="E127" s="168"/>
      <c r="F127" s="168"/>
      <c r="G127" s="168"/>
      <c r="H127" s="169"/>
      <c r="I127" s="170"/>
      <c r="J127" s="84" t="str">
        <f t="shared" si="11"/>
        <v/>
      </c>
      <c r="K127" s="70" t="str">
        <f t="shared" si="12"/>
        <v/>
      </c>
      <c r="N127" s="40" t="str">
        <f t="shared" si="13"/>
        <v>Zeile nicht bearbeitet</v>
      </c>
      <c r="O127" s="41" t="str">
        <f t="shared" si="14"/>
        <v>Leere Zellen</v>
      </c>
      <c r="P127" s="42"/>
      <c r="Q127" s="27" t="str">
        <f t="shared" si="19"/>
        <v/>
      </c>
      <c r="R127" s="81" t="str">
        <f t="shared" si="15"/>
        <v/>
      </c>
      <c r="S127" s="81" t="str">
        <f t="shared" si="16"/>
        <v/>
      </c>
      <c r="U127" s="81">
        <f t="shared" si="17"/>
        <v>0</v>
      </c>
      <c r="V127" s="81" t="str">
        <f t="shared" si="18"/>
        <v>Ja</v>
      </c>
    </row>
    <row r="128" spans="1:22" ht="24" customHeight="1" x14ac:dyDescent="0.25">
      <c r="A128" s="27">
        <v>119</v>
      </c>
      <c r="B128" s="61"/>
      <c r="C128" s="61"/>
      <c r="D128" s="167"/>
      <c r="E128" s="168"/>
      <c r="F128" s="168"/>
      <c r="G128" s="168"/>
      <c r="H128" s="169"/>
      <c r="I128" s="170"/>
      <c r="J128" s="84" t="str">
        <f t="shared" si="11"/>
        <v/>
      </c>
      <c r="K128" s="70" t="str">
        <f t="shared" si="12"/>
        <v/>
      </c>
      <c r="N128" s="40" t="str">
        <f t="shared" si="13"/>
        <v>Zeile nicht bearbeitet</v>
      </c>
      <c r="O128" s="41" t="str">
        <f t="shared" si="14"/>
        <v>Leere Zellen</v>
      </c>
      <c r="P128" s="42"/>
      <c r="Q128" s="27" t="str">
        <f t="shared" si="19"/>
        <v/>
      </c>
      <c r="R128" s="81" t="str">
        <f t="shared" si="15"/>
        <v/>
      </c>
      <c r="S128" s="81" t="str">
        <f t="shared" si="16"/>
        <v/>
      </c>
      <c r="U128" s="81">
        <f t="shared" si="17"/>
        <v>0</v>
      </c>
      <c r="V128" s="81" t="str">
        <f t="shared" si="18"/>
        <v>Ja</v>
      </c>
    </row>
    <row r="129" spans="1:22" ht="24" customHeight="1" x14ac:dyDescent="0.25">
      <c r="A129" s="27">
        <v>120</v>
      </c>
      <c r="B129" s="61"/>
      <c r="C129" s="61"/>
      <c r="D129" s="167"/>
      <c r="E129" s="168"/>
      <c r="F129" s="168"/>
      <c r="G129" s="168"/>
      <c r="H129" s="169"/>
      <c r="I129" s="170"/>
      <c r="J129" s="84" t="str">
        <f t="shared" si="11"/>
        <v/>
      </c>
      <c r="K129" s="70" t="str">
        <f t="shared" si="12"/>
        <v/>
      </c>
      <c r="N129" s="40" t="str">
        <f t="shared" si="13"/>
        <v>Zeile nicht bearbeitet</v>
      </c>
      <c r="O129" s="41" t="str">
        <f t="shared" si="14"/>
        <v>Leere Zellen</v>
      </c>
      <c r="P129" s="42"/>
      <c r="Q129" s="27" t="str">
        <f t="shared" si="19"/>
        <v/>
      </c>
      <c r="R129" s="81" t="str">
        <f t="shared" si="15"/>
        <v/>
      </c>
      <c r="S129" s="81" t="str">
        <f t="shared" si="16"/>
        <v/>
      </c>
      <c r="U129" s="81">
        <f t="shared" si="17"/>
        <v>0</v>
      </c>
      <c r="V129" s="81" t="str">
        <f t="shared" si="18"/>
        <v>Ja</v>
      </c>
    </row>
    <row r="130" spans="1:22" ht="24" customHeight="1" x14ac:dyDescent="0.25">
      <c r="A130" s="27">
        <v>121</v>
      </c>
      <c r="B130" s="61"/>
      <c r="C130" s="61"/>
      <c r="D130" s="167"/>
      <c r="E130" s="168"/>
      <c r="F130" s="168"/>
      <c r="G130" s="168"/>
      <c r="H130" s="169"/>
      <c r="I130" s="170"/>
      <c r="J130" s="84" t="str">
        <f t="shared" si="11"/>
        <v/>
      </c>
      <c r="K130" s="70" t="str">
        <f t="shared" si="12"/>
        <v/>
      </c>
      <c r="N130" s="40" t="str">
        <f t="shared" si="13"/>
        <v>Zeile nicht bearbeitet</v>
      </c>
      <c r="O130" s="41" t="str">
        <f t="shared" si="14"/>
        <v>Leere Zellen</v>
      </c>
      <c r="P130" s="42"/>
      <c r="Q130" s="27" t="str">
        <f t="shared" si="19"/>
        <v/>
      </c>
      <c r="R130" s="81" t="str">
        <f t="shared" si="15"/>
        <v/>
      </c>
      <c r="S130" s="81" t="str">
        <f t="shared" si="16"/>
        <v/>
      </c>
      <c r="U130" s="81">
        <f t="shared" si="17"/>
        <v>0</v>
      </c>
      <c r="V130" s="81" t="str">
        <f t="shared" si="18"/>
        <v>Ja</v>
      </c>
    </row>
    <row r="131" spans="1:22" ht="24" customHeight="1" x14ac:dyDescent="0.25">
      <c r="A131" s="27">
        <v>122</v>
      </c>
      <c r="B131" s="61"/>
      <c r="C131" s="61"/>
      <c r="D131" s="167"/>
      <c r="E131" s="168"/>
      <c r="F131" s="168"/>
      <c r="G131" s="168"/>
      <c r="H131" s="169"/>
      <c r="I131" s="170"/>
      <c r="J131" s="84" t="str">
        <f t="shared" si="11"/>
        <v/>
      </c>
      <c r="K131" s="70" t="str">
        <f t="shared" si="12"/>
        <v/>
      </c>
      <c r="N131" s="40" t="str">
        <f t="shared" si="13"/>
        <v>Zeile nicht bearbeitet</v>
      </c>
      <c r="O131" s="41" t="str">
        <f t="shared" si="14"/>
        <v>Leere Zellen</v>
      </c>
      <c r="P131" s="42"/>
      <c r="Q131" s="27" t="str">
        <f t="shared" si="19"/>
        <v/>
      </c>
      <c r="R131" s="81" t="str">
        <f t="shared" si="15"/>
        <v/>
      </c>
      <c r="S131" s="81" t="str">
        <f t="shared" si="16"/>
        <v/>
      </c>
      <c r="U131" s="81">
        <f t="shared" si="17"/>
        <v>0</v>
      </c>
      <c r="V131" s="81" t="str">
        <f t="shared" si="18"/>
        <v>Ja</v>
      </c>
    </row>
    <row r="132" spans="1:22" ht="24" customHeight="1" x14ac:dyDescent="0.25">
      <c r="A132" s="27">
        <v>123</v>
      </c>
      <c r="B132" s="61"/>
      <c r="C132" s="61"/>
      <c r="D132" s="167"/>
      <c r="E132" s="168"/>
      <c r="F132" s="168"/>
      <c r="G132" s="168"/>
      <c r="H132" s="169"/>
      <c r="I132" s="170"/>
      <c r="J132" s="84" t="str">
        <f t="shared" si="11"/>
        <v/>
      </c>
      <c r="K132" s="70" t="str">
        <f t="shared" si="12"/>
        <v/>
      </c>
      <c r="N132" s="40" t="str">
        <f t="shared" si="13"/>
        <v>Zeile nicht bearbeitet</v>
      </c>
      <c r="O132" s="41" t="str">
        <f t="shared" si="14"/>
        <v>Leere Zellen</v>
      </c>
      <c r="P132" s="42"/>
      <c r="Q132" s="27" t="str">
        <f t="shared" si="19"/>
        <v/>
      </c>
      <c r="R132" s="81" t="str">
        <f t="shared" si="15"/>
        <v/>
      </c>
      <c r="S132" s="81" t="str">
        <f t="shared" si="16"/>
        <v/>
      </c>
      <c r="U132" s="81">
        <f t="shared" si="17"/>
        <v>0</v>
      </c>
      <c r="V132" s="81" t="str">
        <f t="shared" si="18"/>
        <v>Ja</v>
      </c>
    </row>
    <row r="133" spans="1:22" ht="24" customHeight="1" x14ac:dyDescent="0.25">
      <c r="A133" s="27">
        <v>124</v>
      </c>
      <c r="B133" s="61"/>
      <c r="C133" s="61"/>
      <c r="D133" s="167"/>
      <c r="E133" s="168"/>
      <c r="F133" s="168"/>
      <c r="G133" s="168"/>
      <c r="H133" s="169"/>
      <c r="I133" s="170"/>
      <c r="J133" s="84" t="str">
        <f t="shared" si="11"/>
        <v/>
      </c>
      <c r="K133" s="70" t="str">
        <f t="shared" si="12"/>
        <v/>
      </c>
      <c r="N133" s="40" t="str">
        <f t="shared" si="13"/>
        <v>Zeile nicht bearbeitet</v>
      </c>
      <c r="O133" s="41" t="str">
        <f t="shared" si="14"/>
        <v>Leere Zellen</v>
      </c>
      <c r="P133" s="42"/>
      <c r="Q133" s="27" t="str">
        <f t="shared" si="19"/>
        <v/>
      </c>
      <c r="R133" s="81" t="str">
        <f t="shared" si="15"/>
        <v/>
      </c>
      <c r="S133" s="81" t="str">
        <f t="shared" si="16"/>
        <v/>
      </c>
      <c r="U133" s="81">
        <f t="shared" si="17"/>
        <v>0</v>
      </c>
      <c r="V133" s="81" t="str">
        <f t="shared" si="18"/>
        <v>Ja</v>
      </c>
    </row>
    <row r="134" spans="1:22" ht="24" customHeight="1" x14ac:dyDescent="0.25">
      <c r="A134" s="27">
        <v>125</v>
      </c>
      <c r="B134" s="61"/>
      <c r="C134" s="61"/>
      <c r="D134" s="167"/>
      <c r="E134" s="168"/>
      <c r="F134" s="168"/>
      <c r="G134" s="168"/>
      <c r="H134" s="169"/>
      <c r="I134" s="170"/>
      <c r="J134" s="84" t="str">
        <f t="shared" si="11"/>
        <v/>
      </c>
      <c r="K134" s="70" t="str">
        <f t="shared" si="12"/>
        <v/>
      </c>
      <c r="N134" s="40" t="str">
        <f t="shared" si="13"/>
        <v>Zeile nicht bearbeitet</v>
      </c>
      <c r="O134" s="41" t="str">
        <f t="shared" si="14"/>
        <v>Leere Zellen</v>
      </c>
      <c r="P134" s="42"/>
      <c r="Q134" s="27" t="str">
        <f t="shared" si="19"/>
        <v/>
      </c>
      <c r="R134" s="81" t="str">
        <f t="shared" si="15"/>
        <v/>
      </c>
      <c r="S134" s="81" t="str">
        <f t="shared" si="16"/>
        <v/>
      </c>
      <c r="U134" s="81">
        <f t="shared" si="17"/>
        <v>0</v>
      </c>
      <c r="V134" s="81" t="str">
        <f t="shared" si="18"/>
        <v>Ja</v>
      </c>
    </row>
    <row r="135" spans="1:22" ht="24" customHeight="1" x14ac:dyDescent="0.25">
      <c r="A135" s="27">
        <v>126</v>
      </c>
      <c r="B135" s="61"/>
      <c r="C135" s="61"/>
      <c r="D135" s="167"/>
      <c r="E135" s="168"/>
      <c r="F135" s="168"/>
      <c r="G135" s="168"/>
      <c r="H135" s="169"/>
      <c r="I135" s="170"/>
      <c r="J135" s="84" t="str">
        <f t="shared" si="11"/>
        <v/>
      </c>
      <c r="K135" s="70" t="str">
        <f t="shared" si="12"/>
        <v/>
      </c>
      <c r="N135" s="40" t="str">
        <f t="shared" si="13"/>
        <v>Zeile nicht bearbeitet</v>
      </c>
      <c r="O135" s="41" t="str">
        <f t="shared" si="14"/>
        <v>Leere Zellen</v>
      </c>
      <c r="P135" s="42"/>
      <c r="Q135" s="27" t="str">
        <f t="shared" si="19"/>
        <v/>
      </c>
      <c r="R135" s="81" t="str">
        <f t="shared" si="15"/>
        <v/>
      </c>
      <c r="S135" s="81" t="str">
        <f t="shared" si="16"/>
        <v/>
      </c>
      <c r="U135" s="81">
        <f t="shared" si="17"/>
        <v>0</v>
      </c>
      <c r="V135" s="81" t="str">
        <f t="shared" si="18"/>
        <v>Ja</v>
      </c>
    </row>
    <row r="136" spans="1:22" ht="24" customHeight="1" x14ac:dyDescent="0.25">
      <c r="A136" s="27">
        <v>127</v>
      </c>
      <c r="B136" s="61"/>
      <c r="C136" s="61"/>
      <c r="D136" s="167"/>
      <c r="E136" s="168"/>
      <c r="F136" s="168"/>
      <c r="G136" s="168"/>
      <c r="H136" s="169"/>
      <c r="I136" s="170"/>
      <c r="J136" s="84" t="str">
        <f t="shared" si="11"/>
        <v/>
      </c>
      <c r="K136" s="70" t="str">
        <f t="shared" si="12"/>
        <v/>
      </c>
      <c r="N136" s="40" t="str">
        <f t="shared" si="13"/>
        <v>Zeile nicht bearbeitet</v>
      </c>
      <c r="O136" s="41" t="str">
        <f t="shared" si="14"/>
        <v>Leere Zellen</v>
      </c>
      <c r="P136" s="42"/>
      <c r="Q136" s="27" t="str">
        <f t="shared" si="19"/>
        <v/>
      </c>
      <c r="R136" s="81" t="str">
        <f t="shared" si="15"/>
        <v/>
      </c>
      <c r="S136" s="81" t="str">
        <f t="shared" si="16"/>
        <v/>
      </c>
      <c r="U136" s="81">
        <f t="shared" si="17"/>
        <v>0</v>
      </c>
      <c r="V136" s="81" t="str">
        <f t="shared" si="18"/>
        <v>Ja</v>
      </c>
    </row>
    <row r="137" spans="1:22" ht="24" customHeight="1" x14ac:dyDescent="0.25">
      <c r="A137" s="27">
        <v>128</v>
      </c>
      <c r="B137" s="61"/>
      <c r="C137" s="61"/>
      <c r="D137" s="167"/>
      <c r="E137" s="168"/>
      <c r="F137" s="168"/>
      <c r="G137" s="168"/>
      <c r="H137" s="169"/>
      <c r="I137" s="170"/>
      <c r="J137" s="84" t="str">
        <f t="shared" si="11"/>
        <v/>
      </c>
      <c r="K137" s="70" t="str">
        <f t="shared" si="12"/>
        <v/>
      </c>
      <c r="N137" s="40" t="str">
        <f t="shared" si="13"/>
        <v>Zeile nicht bearbeitet</v>
      </c>
      <c r="O137" s="41" t="str">
        <f t="shared" si="14"/>
        <v>Leere Zellen</v>
      </c>
      <c r="P137" s="42"/>
      <c r="Q137" s="27" t="str">
        <f t="shared" si="19"/>
        <v/>
      </c>
      <c r="R137" s="81" t="str">
        <f t="shared" si="15"/>
        <v/>
      </c>
      <c r="S137" s="81" t="str">
        <f t="shared" si="16"/>
        <v/>
      </c>
      <c r="U137" s="81">
        <f t="shared" si="17"/>
        <v>0</v>
      </c>
      <c r="V137" s="81" t="str">
        <f t="shared" si="18"/>
        <v>Ja</v>
      </c>
    </row>
    <row r="138" spans="1:22" ht="24" customHeight="1" x14ac:dyDescent="0.25">
      <c r="A138" s="27">
        <v>129</v>
      </c>
      <c r="B138" s="61"/>
      <c r="C138" s="61"/>
      <c r="D138" s="167"/>
      <c r="E138" s="168"/>
      <c r="F138" s="168"/>
      <c r="G138" s="168"/>
      <c r="H138" s="169"/>
      <c r="I138" s="170"/>
      <c r="J138" s="84" t="str">
        <f t="shared" si="11"/>
        <v/>
      </c>
      <c r="K138" s="70" t="str">
        <f t="shared" si="12"/>
        <v/>
      </c>
      <c r="N138" s="40" t="str">
        <f t="shared" si="13"/>
        <v>Zeile nicht bearbeitet</v>
      </c>
      <c r="O138" s="41" t="str">
        <f t="shared" si="14"/>
        <v>Leere Zellen</v>
      </c>
      <c r="P138" s="42"/>
      <c r="Q138" s="27" t="str">
        <f t="shared" ref="Q138:Q174" si="20">IF(B138="","",YEAR(B138))</f>
        <v/>
      </c>
      <c r="R138" s="81" t="str">
        <f t="shared" si="15"/>
        <v/>
      </c>
      <c r="S138" s="81" t="str">
        <f t="shared" si="16"/>
        <v/>
      </c>
      <c r="U138" s="81">
        <f t="shared" si="17"/>
        <v>0</v>
      </c>
      <c r="V138" s="81" t="str">
        <f t="shared" si="18"/>
        <v>Ja</v>
      </c>
    </row>
    <row r="139" spans="1:22" ht="24" customHeight="1" x14ac:dyDescent="0.25">
      <c r="A139" s="27">
        <v>130</v>
      </c>
      <c r="B139" s="61"/>
      <c r="C139" s="61"/>
      <c r="D139" s="167"/>
      <c r="E139" s="168"/>
      <c r="F139" s="168"/>
      <c r="G139" s="168"/>
      <c r="H139" s="169"/>
      <c r="I139" s="170"/>
      <c r="J139" s="84" t="str">
        <f t="shared" ref="J139:J202" si="21">IF(S139="Duplikat","Please check for plausibility","")</f>
        <v/>
      </c>
      <c r="K139" s="70" t="str">
        <f t="shared" ref="K139:K202" si="22">IF(N139="Zeile nicht bearbeitet","",IF(AND(N139="Zeile bearbeitet",O139="Leere Zellen"),"Complete the entire row",IF(AND(N139="Zeile bearbeitet",O139="Keine leere Zellen"),"")))</f>
        <v/>
      </c>
      <c r="N139" s="40" t="str">
        <f t="shared" ref="N139:N202" si="23">IF(OR(B139&lt;&gt;"",C139&lt;&gt;"",D139&lt;&gt;"",H139&lt;&gt;""),"Zeile bearbeitet","Zeile nicht bearbeitet")</f>
        <v>Zeile nicht bearbeitet</v>
      </c>
      <c r="O139" s="41" t="str">
        <f t="shared" ref="O139:O202" si="24">IF(OR(B139="",C139="",D139="",H139=""),"Leere Zellen","Keine leere Zellen")</f>
        <v>Leere Zellen</v>
      </c>
      <c r="P139" s="42"/>
      <c r="Q139" s="27" t="str">
        <f t="shared" si="20"/>
        <v/>
      </c>
      <c r="R139" s="81" t="str">
        <f t="shared" ref="R139:R202" si="25">IF(B139="","",IF(COUNTIF($B$10:$B$209,B139)&gt;1,"Duplikat","Unikat"))</f>
        <v/>
      </c>
      <c r="S139" s="81" t="str">
        <f t="shared" ref="S139:S202" si="26">IF(C139="","",IF(COUNTIF($C$10:$C$209,C139)&gt;1,"Duplikat","Unikat"))</f>
        <v/>
      </c>
      <c r="U139" s="81">
        <f t="shared" ref="U139:U202" si="27">IF(S139="Duplikat",1,0)</f>
        <v>0</v>
      </c>
      <c r="V139" s="81" t="str">
        <f t="shared" ref="V139:V202" si="28">IF(AND(U139=0,OR($J$6="",$J$6&lt;&gt;"")),"Ja",IF(AND(U139=1,$J$6&lt;&gt;""),"Ja","Nein"))</f>
        <v>Ja</v>
      </c>
    </row>
    <row r="140" spans="1:22" ht="24" customHeight="1" x14ac:dyDescent="0.25">
      <c r="A140" s="27">
        <v>131</v>
      </c>
      <c r="B140" s="61"/>
      <c r="C140" s="61"/>
      <c r="D140" s="167"/>
      <c r="E140" s="168"/>
      <c r="F140" s="168"/>
      <c r="G140" s="168"/>
      <c r="H140" s="169"/>
      <c r="I140" s="170"/>
      <c r="J140" s="84" t="str">
        <f t="shared" si="21"/>
        <v/>
      </c>
      <c r="K140" s="70" t="str">
        <f t="shared" si="22"/>
        <v/>
      </c>
      <c r="N140" s="40" t="str">
        <f t="shared" si="23"/>
        <v>Zeile nicht bearbeitet</v>
      </c>
      <c r="O140" s="41" t="str">
        <f t="shared" si="24"/>
        <v>Leere Zellen</v>
      </c>
      <c r="P140" s="42"/>
      <c r="Q140" s="27" t="str">
        <f t="shared" si="20"/>
        <v/>
      </c>
      <c r="R140" s="81" t="str">
        <f t="shared" si="25"/>
        <v/>
      </c>
      <c r="S140" s="81" t="str">
        <f t="shared" si="26"/>
        <v/>
      </c>
      <c r="U140" s="81">
        <f t="shared" si="27"/>
        <v>0</v>
      </c>
      <c r="V140" s="81" t="str">
        <f t="shared" si="28"/>
        <v>Ja</v>
      </c>
    </row>
    <row r="141" spans="1:22" ht="24" customHeight="1" x14ac:dyDescent="0.25">
      <c r="A141" s="27">
        <v>132</v>
      </c>
      <c r="B141" s="61"/>
      <c r="C141" s="61"/>
      <c r="D141" s="167"/>
      <c r="E141" s="168"/>
      <c r="F141" s="168"/>
      <c r="G141" s="168"/>
      <c r="H141" s="169"/>
      <c r="I141" s="170"/>
      <c r="J141" s="84" t="str">
        <f t="shared" si="21"/>
        <v/>
      </c>
      <c r="K141" s="70" t="str">
        <f t="shared" si="22"/>
        <v/>
      </c>
      <c r="N141" s="40" t="str">
        <f t="shared" si="23"/>
        <v>Zeile nicht bearbeitet</v>
      </c>
      <c r="O141" s="41" t="str">
        <f t="shared" si="24"/>
        <v>Leere Zellen</v>
      </c>
      <c r="P141" s="42"/>
      <c r="Q141" s="27" t="str">
        <f t="shared" si="20"/>
        <v/>
      </c>
      <c r="R141" s="81" t="str">
        <f t="shared" si="25"/>
        <v/>
      </c>
      <c r="S141" s="81" t="str">
        <f t="shared" si="26"/>
        <v/>
      </c>
      <c r="U141" s="81">
        <f t="shared" si="27"/>
        <v>0</v>
      </c>
      <c r="V141" s="81" t="str">
        <f t="shared" si="28"/>
        <v>Ja</v>
      </c>
    </row>
    <row r="142" spans="1:22" ht="24" customHeight="1" x14ac:dyDescent="0.25">
      <c r="A142" s="27">
        <v>133</v>
      </c>
      <c r="B142" s="61"/>
      <c r="C142" s="61"/>
      <c r="D142" s="167"/>
      <c r="E142" s="168"/>
      <c r="F142" s="168"/>
      <c r="G142" s="168"/>
      <c r="H142" s="169"/>
      <c r="I142" s="170"/>
      <c r="J142" s="84" t="str">
        <f t="shared" si="21"/>
        <v/>
      </c>
      <c r="K142" s="70" t="str">
        <f t="shared" si="22"/>
        <v/>
      </c>
      <c r="N142" s="40" t="str">
        <f t="shared" si="23"/>
        <v>Zeile nicht bearbeitet</v>
      </c>
      <c r="O142" s="41" t="str">
        <f t="shared" si="24"/>
        <v>Leere Zellen</v>
      </c>
      <c r="P142" s="42"/>
      <c r="Q142" s="27" t="str">
        <f t="shared" si="20"/>
        <v/>
      </c>
      <c r="R142" s="81" t="str">
        <f t="shared" si="25"/>
        <v/>
      </c>
      <c r="S142" s="81" t="str">
        <f t="shared" si="26"/>
        <v/>
      </c>
      <c r="U142" s="81">
        <f t="shared" si="27"/>
        <v>0</v>
      </c>
      <c r="V142" s="81" t="str">
        <f t="shared" si="28"/>
        <v>Ja</v>
      </c>
    </row>
    <row r="143" spans="1:22" ht="24" customHeight="1" x14ac:dyDescent="0.25">
      <c r="A143" s="27">
        <v>134</v>
      </c>
      <c r="B143" s="61"/>
      <c r="C143" s="61"/>
      <c r="D143" s="167"/>
      <c r="E143" s="168"/>
      <c r="F143" s="168"/>
      <c r="G143" s="168"/>
      <c r="H143" s="169"/>
      <c r="I143" s="170"/>
      <c r="J143" s="84" t="str">
        <f t="shared" si="21"/>
        <v/>
      </c>
      <c r="K143" s="70" t="str">
        <f t="shared" si="22"/>
        <v/>
      </c>
      <c r="N143" s="40" t="str">
        <f t="shared" si="23"/>
        <v>Zeile nicht bearbeitet</v>
      </c>
      <c r="O143" s="41" t="str">
        <f t="shared" si="24"/>
        <v>Leere Zellen</v>
      </c>
      <c r="P143" s="42"/>
      <c r="Q143" s="27" t="str">
        <f t="shared" si="20"/>
        <v/>
      </c>
      <c r="R143" s="81" t="str">
        <f t="shared" si="25"/>
        <v/>
      </c>
      <c r="S143" s="81" t="str">
        <f t="shared" si="26"/>
        <v/>
      </c>
      <c r="U143" s="81">
        <f t="shared" si="27"/>
        <v>0</v>
      </c>
      <c r="V143" s="81" t="str">
        <f t="shared" si="28"/>
        <v>Ja</v>
      </c>
    </row>
    <row r="144" spans="1:22" ht="24" customHeight="1" x14ac:dyDescent="0.25">
      <c r="A144" s="27">
        <v>135</v>
      </c>
      <c r="B144" s="61"/>
      <c r="C144" s="61"/>
      <c r="D144" s="167"/>
      <c r="E144" s="168"/>
      <c r="F144" s="168"/>
      <c r="G144" s="168"/>
      <c r="H144" s="169"/>
      <c r="I144" s="170"/>
      <c r="J144" s="84" t="str">
        <f t="shared" si="21"/>
        <v/>
      </c>
      <c r="K144" s="70" t="str">
        <f t="shared" si="22"/>
        <v/>
      </c>
      <c r="N144" s="40" t="str">
        <f t="shared" si="23"/>
        <v>Zeile nicht bearbeitet</v>
      </c>
      <c r="O144" s="41" t="str">
        <f t="shared" si="24"/>
        <v>Leere Zellen</v>
      </c>
      <c r="P144" s="42"/>
      <c r="Q144" s="27" t="str">
        <f t="shared" si="20"/>
        <v/>
      </c>
      <c r="R144" s="81" t="str">
        <f t="shared" si="25"/>
        <v/>
      </c>
      <c r="S144" s="81" t="str">
        <f t="shared" si="26"/>
        <v/>
      </c>
      <c r="U144" s="81">
        <f t="shared" si="27"/>
        <v>0</v>
      </c>
      <c r="V144" s="81" t="str">
        <f t="shared" si="28"/>
        <v>Ja</v>
      </c>
    </row>
    <row r="145" spans="1:22" ht="24" customHeight="1" x14ac:dyDescent="0.25">
      <c r="A145" s="27">
        <v>136</v>
      </c>
      <c r="B145" s="61"/>
      <c r="C145" s="61"/>
      <c r="D145" s="167"/>
      <c r="E145" s="168"/>
      <c r="F145" s="168"/>
      <c r="G145" s="168"/>
      <c r="H145" s="169"/>
      <c r="I145" s="170"/>
      <c r="J145" s="84" t="str">
        <f t="shared" si="21"/>
        <v/>
      </c>
      <c r="K145" s="70" t="str">
        <f t="shared" si="22"/>
        <v/>
      </c>
      <c r="N145" s="40" t="str">
        <f t="shared" si="23"/>
        <v>Zeile nicht bearbeitet</v>
      </c>
      <c r="O145" s="41" t="str">
        <f t="shared" si="24"/>
        <v>Leere Zellen</v>
      </c>
      <c r="P145" s="42"/>
      <c r="Q145" s="27" t="str">
        <f t="shared" si="20"/>
        <v/>
      </c>
      <c r="R145" s="81" t="str">
        <f t="shared" si="25"/>
        <v/>
      </c>
      <c r="S145" s="81" t="str">
        <f t="shared" si="26"/>
        <v/>
      </c>
      <c r="U145" s="81">
        <f t="shared" si="27"/>
        <v>0</v>
      </c>
      <c r="V145" s="81" t="str">
        <f t="shared" si="28"/>
        <v>Ja</v>
      </c>
    </row>
    <row r="146" spans="1:22" ht="24" customHeight="1" x14ac:dyDescent="0.25">
      <c r="A146" s="27">
        <v>137</v>
      </c>
      <c r="B146" s="61"/>
      <c r="C146" s="61"/>
      <c r="D146" s="167"/>
      <c r="E146" s="168"/>
      <c r="F146" s="168"/>
      <c r="G146" s="168"/>
      <c r="H146" s="169"/>
      <c r="I146" s="170"/>
      <c r="J146" s="84" t="str">
        <f t="shared" si="21"/>
        <v/>
      </c>
      <c r="K146" s="70" t="str">
        <f t="shared" si="22"/>
        <v/>
      </c>
      <c r="N146" s="40" t="str">
        <f t="shared" si="23"/>
        <v>Zeile nicht bearbeitet</v>
      </c>
      <c r="O146" s="41" t="str">
        <f t="shared" si="24"/>
        <v>Leere Zellen</v>
      </c>
      <c r="P146" s="42"/>
      <c r="Q146" s="27" t="str">
        <f t="shared" si="20"/>
        <v/>
      </c>
      <c r="R146" s="81" t="str">
        <f t="shared" si="25"/>
        <v/>
      </c>
      <c r="S146" s="81" t="str">
        <f t="shared" si="26"/>
        <v/>
      </c>
      <c r="U146" s="81">
        <f t="shared" si="27"/>
        <v>0</v>
      </c>
      <c r="V146" s="81" t="str">
        <f t="shared" si="28"/>
        <v>Ja</v>
      </c>
    </row>
    <row r="147" spans="1:22" ht="24" customHeight="1" x14ac:dyDescent="0.25">
      <c r="A147" s="27">
        <v>138</v>
      </c>
      <c r="B147" s="61"/>
      <c r="C147" s="61"/>
      <c r="D147" s="167"/>
      <c r="E147" s="168"/>
      <c r="F147" s="168"/>
      <c r="G147" s="168"/>
      <c r="H147" s="169"/>
      <c r="I147" s="170"/>
      <c r="J147" s="84" t="str">
        <f t="shared" si="21"/>
        <v/>
      </c>
      <c r="K147" s="70" t="str">
        <f t="shared" si="22"/>
        <v/>
      </c>
      <c r="N147" s="40" t="str">
        <f t="shared" si="23"/>
        <v>Zeile nicht bearbeitet</v>
      </c>
      <c r="O147" s="41" t="str">
        <f t="shared" si="24"/>
        <v>Leere Zellen</v>
      </c>
      <c r="P147" s="42"/>
      <c r="Q147" s="27" t="str">
        <f t="shared" si="20"/>
        <v/>
      </c>
      <c r="R147" s="81" t="str">
        <f t="shared" si="25"/>
        <v/>
      </c>
      <c r="S147" s="81" t="str">
        <f t="shared" si="26"/>
        <v/>
      </c>
      <c r="U147" s="81">
        <f t="shared" si="27"/>
        <v>0</v>
      </c>
      <c r="V147" s="81" t="str">
        <f t="shared" si="28"/>
        <v>Ja</v>
      </c>
    </row>
    <row r="148" spans="1:22" ht="24" customHeight="1" x14ac:dyDescent="0.25">
      <c r="A148" s="27">
        <v>139</v>
      </c>
      <c r="B148" s="61"/>
      <c r="C148" s="61"/>
      <c r="D148" s="167"/>
      <c r="E148" s="168"/>
      <c r="F148" s="168"/>
      <c r="G148" s="168"/>
      <c r="H148" s="169"/>
      <c r="I148" s="170"/>
      <c r="J148" s="84" t="str">
        <f t="shared" si="21"/>
        <v/>
      </c>
      <c r="K148" s="70" t="str">
        <f t="shared" si="22"/>
        <v/>
      </c>
      <c r="N148" s="40" t="str">
        <f t="shared" si="23"/>
        <v>Zeile nicht bearbeitet</v>
      </c>
      <c r="O148" s="41" t="str">
        <f t="shared" si="24"/>
        <v>Leere Zellen</v>
      </c>
      <c r="P148" s="42"/>
      <c r="Q148" s="27" t="str">
        <f t="shared" si="20"/>
        <v/>
      </c>
      <c r="R148" s="81" t="str">
        <f t="shared" si="25"/>
        <v/>
      </c>
      <c r="S148" s="81" t="str">
        <f t="shared" si="26"/>
        <v/>
      </c>
      <c r="U148" s="81">
        <f t="shared" si="27"/>
        <v>0</v>
      </c>
      <c r="V148" s="81" t="str">
        <f t="shared" si="28"/>
        <v>Ja</v>
      </c>
    </row>
    <row r="149" spans="1:22" ht="24" customHeight="1" x14ac:dyDescent="0.25">
      <c r="A149" s="27">
        <v>140</v>
      </c>
      <c r="B149" s="61"/>
      <c r="C149" s="61"/>
      <c r="D149" s="167"/>
      <c r="E149" s="168"/>
      <c r="F149" s="168"/>
      <c r="G149" s="168"/>
      <c r="H149" s="169"/>
      <c r="I149" s="170"/>
      <c r="J149" s="84" t="str">
        <f t="shared" si="21"/>
        <v/>
      </c>
      <c r="K149" s="70" t="str">
        <f t="shared" si="22"/>
        <v/>
      </c>
      <c r="N149" s="40" t="str">
        <f t="shared" si="23"/>
        <v>Zeile nicht bearbeitet</v>
      </c>
      <c r="O149" s="41" t="str">
        <f t="shared" si="24"/>
        <v>Leere Zellen</v>
      </c>
      <c r="P149" s="42"/>
      <c r="Q149" s="27" t="str">
        <f t="shared" si="20"/>
        <v/>
      </c>
      <c r="R149" s="81" t="str">
        <f t="shared" si="25"/>
        <v/>
      </c>
      <c r="S149" s="81" t="str">
        <f t="shared" si="26"/>
        <v/>
      </c>
      <c r="U149" s="81">
        <f t="shared" si="27"/>
        <v>0</v>
      </c>
      <c r="V149" s="81" t="str">
        <f t="shared" si="28"/>
        <v>Ja</v>
      </c>
    </row>
    <row r="150" spans="1:22" ht="24" customHeight="1" x14ac:dyDescent="0.25">
      <c r="A150" s="27">
        <v>141</v>
      </c>
      <c r="B150" s="61"/>
      <c r="C150" s="61"/>
      <c r="D150" s="167"/>
      <c r="E150" s="168"/>
      <c r="F150" s="168"/>
      <c r="G150" s="168"/>
      <c r="H150" s="169"/>
      <c r="I150" s="170"/>
      <c r="J150" s="84" t="str">
        <f t="shared" si="21"/>
        <v/>
      </c>
      <c r="K150" s="70" t="str">
        <f t="shared" si="22"/>
        <v/>
      </c>
      <c r="N150" s="40" t="str">
        <f t="shared" si="23"/>
        <v>Zeile nicht bearbeitet</v>
      </c>
      <c r="O150" s="41" t="str">
        <f t="shared" si="24"/>
        <v>Leere Zellen</v>
      </c>
      <c r="P150" s="42"/>
      <c r="Q150" s="27" t="str">
        <f t="shared" si="20"/>
        <v/>
      </c>
      <c r="R150" s="81" t="str">
        <f t="shared" si="25"/>
        <v/>
      </c>
      <c r="S150" s="81" t="str">
        <f t="shared" si="26"/>
        <v/>
      </c>
      <c r="U150" s="81">
        <f t="shared" si="27"/>
        <v>0</v>
      </c>
      <c r="V150" s="81" t="str">
        <f t="shared" si="28"/>
        <v>Ja</v>
      </c>
    </row>
    <row r="151" spans="1:22" ht="24" customHeight="1" x14ac:dyDescent="0.25">
      <c r="A151" s="27">
        <v>142</v>
      </c>
      <c r="B151" s="61"/>
      <c r="C151" s="61"/>
      <c r="D151" s="167"/>
      <c r="E151" s="168"/>
      <c r="F151" s="168"/>
      <c r="G151" s="168"/>
      <c r="H151" s="169"/>
      <c r="I151" s="170"/>
      <c r="J151" s="84" t="str">
        <f t="shared" si="21"/>
        <v/>
      </c>
      <c r="K151" s="70" t="str">
        <f t="shared" si="22"/>
        <v/>
      </c>
      <c r="N151" s="40" t="str">
        <f t="shared" si="23"/>
        <v>Zeile nicht bearbeitet</v>
      </c>
      <c r="O151" s="41" t="str">
        <f t="shared" si="24"/>
        <v>Leere Zellen</v>
      </c>
      <c r="P151" s="42"/>
      <c r="Q151" s="27" t="str">
        <f t="shared" si="20"/>
        <v/>
      </c>
      <c r="R151" s="81" t="str">
        <f t="shared" si="25"/>
        <v/>
      </c>
      <c r="S151" s="81" t="str">
        <f t="shared" si="26"/>
        <v/>
      </c>
      <c r="U151" s="81">
        <f t="shared" si="27"/>
        <v>0</v>
      </c>
      <c r="V151" s="81" t="str">
        <f t="shared" si="28"/>
        <v>Ja</v>
      </c>
    </row>
    <row r="152" spans="1:22" ht="24" customHeight="1" x14ac:dyDescent="0.25">
      <c r="A152" s="27">
        <v>143</v>
      </c>
      <c r="B152" s="61"/>
      <c r="C152" s="61"/>
      <c r="D152" s="167"/>
      <c r="E152" s="168"/>
      <c r="F152" s="168"/>
      <c r="G152" s="168"/>
      <c r="H152" s="169"/>
      <c r="I152" s="170"/>
      <c r="J152" s="84" t="str">
        <f t="shared" si="21"/>
        <v/>
      </c>
      <c r="K152" s="70" t="str">
        <f t="shared" si="22"/>
        <v/>
      </c>
      <c r="N152" s="40" t="str">
        <f t="shared" si="23"/>
        <v>Zeile nicht bearbeitet</v>
      </c>
      <c r="O152" s="41" t="str">
        <f t="shared" si="24"/>
        <v>Leere Zellen</v>
      </c>
      <c r="P152" s="42"/>
      <c r="Q152" s="27" t="str">
        <f t="shared" si="20"/>
        <v/>
      </c>
      <c r="R152" s="81" t="str">
        <f t="shared" si="25"/>
        <v/>
      </c>
      <c r="S152" s="81" t="str">
        <f t="shared" si="26"/>
        <v/>
      </c>
      <c r="U152" s="81">
        <f t="shared" si="27"/>
        <v>0</v>
      </c>
      <c r="V152" s="81" t="str">
        <f t="shared" si="28"/>
        <v>Ja</v>
      </c>
    </row>
    <row r="153" spans="1:22" ht="24" customHeight="1" x14ac:dyDescent="0.25">
      <c r="A153" s="27">
        <v>144</v>
      </c>
      <c r="B153" s="61"/>
      <c r="C153" s="61"/>
      <c r="D153" s="167"/>
      <c r="E153" s="168"/>
      <c r="F153" s="168"/>
      <c r="G153" s="168"/>
      <c r="H153" s="169"/>
      <c r="I153" s="170"/>
      <c r="J153" s="84" t="str">
        <f t="shared" si="21"/>
        <v/>
      </c>
      <c r="K153" s="70" t="str">
        <f t="shared" si="22"/>
        <v/>
      </c>
      <c r="N153" s="40" t="str">
        <f t="shared" si="23"/>
        <v>Zeile nicht bearbeitet</v>
      </c>
      <c r="O153" s="41" t="str">
        <f t="shared" si="24"/>
        <v>Leere Zellen</v>
      </c>
      <c r="P153" s="42"/>
      <c r="Q153" s="27" t="str">
        <f t="shared" si="20"/>
        <v/>
      </c>
      <c r="R153" s="81" t="str">
        <f t="shared" si="25"/>
        <v/>
      </c>
      <c r="S153" s="81" t="str">
        <f t="shared" si="26"/>
        <v/>
      </c>
      <c r="U153" s="81">
        <f t="shared" si="27"/>
        <v>0</v>
      </c>
      <c r="V153" s="81" t="str">
        <f t="shared" si="28"/>
        <v>Ja</v>
      </c>
    </row>
    <row r="154" spans="1:22" ht="24" customHeight="1" x14ac:dyDescent="0.25">
      <c r="A154" s="27">
        <v>145</v>
      </c>
      <c r="B154" s="61"/>
      <c r="C154" s="61"/>
      <c r="D154" s="167"/>
      <c r="E154" s="168"/>
      <c r="F154" s="168"/>
      <c r="G154" s="168"/>
      <c r="H154" s="169"/>
      <c r="I154" s="170"/>
      <c r="J154" s="84" t="str">
        <f t="shared" si="21"/>
        <v/>
      </c>
      <c r="K154" s="70" t="str">
        <f t="shared" si="22"/>
        <v/>
      </c>
      <c r="N154" s="40" t="str">
        <f t="shared" si="23"/>
        <v>Zeile nicht bearbeitet</v>
      </c>
      <c r="O154" s="41" t="str">
        <f t="shared" si="24"/>
        <v>Leere Zellen</v>
      </c>
      <c r="P154" s="42"/>
      <c r="Q154" s="27" t="str">
        <f t="shared" si="20"/>
        <v/>
      </c>
      <c r="R154" s="81" t="str">
        <f t="shared" si="25"/>
        <v/>
      </c>
      <c r="S154" s="81" t="str">
        <f t="shared" si="26"/>
        <v/>
      </c>
      <c r="U154" s="81">
        <f t="shared" si="27"/>
        <v>0</v>
      </c>
      <c r="V154" s="81" t="str">
        <f t="shared" si="28"/>
        <v>Ja</v>
      </c>
    </row>
    <row r="155" spans="1:22" ht="24" customHeight="1" x14ac:dyDescent="0.25">
      <c r="A155" s="27">
        <v>146</v>
      </c>
      <c r="B155" s="61"/>
      <c r="C155" s="61"/>
      <c r="D155" s="167"/>
      <c r="E155" s="168"/>
      <c r="F155" s="168"/>
      <c r="G155" s="168"/>
      <c r="H155" s="169"/>
      <c r="I155" s="170"/>
      <c r="J155" s="84" t="str">
        <f t="shared" si="21"/>
        <v/>
      </c>
      <c r="K155" s="70" t="str">
        <f t="shared" si="22"/>
        <v/>
      </c>
      <c r="N155" s="40" t="str">
        <f t="shared" si="23"/>
        <v>Zeile nicht bearbeitet</v>
      </c>
      <c r="O155" s="41" t="str">
        <f t="shared" si="24"/>
        <v>Leere Zellen</v>
      </c>
      <c r="P155" s="42"/>
      <c r="Q155" s="27" t="str">
        <f t="shared" si="20"/>
        <v/>
      </c>
      <c r="R155" s="81" t="str">
        <f t="shared" si="25"/>
        <v/>
      </c>
      <c r="S155" s="81" t="str">
        <f t="shared" si="26"/>
        <v/>
      </c>
      <c r="U155" s="81">
        <f t="shared" si="27"/>
        <v>0</v>
      </c>
      <c r="V155" s="81" t="str">
        <f t="shared" si="28"/>
        <v>Ja</v>
      </c>
    </row>
    <row r="156" spans="1:22" ht="24" customHeight="1" x14ac:dyDescent="0.25">
      <c r="A156" s="27">
        <v>147</v>
      </c>
      <c r="B156" s="61"/>
      <c r="C156" s="61"/>
      <c r="D156" s="167"/>
      <c r="E156" s="168"/>
      <c r="F156" s="168"/>
      <c r="G156" s="168"/>
      <c r="H156" s="169"/>
      <c r="I156" s="170"/>
      <c r="J156" s="84" t="str">
        <f t="shared" si="21"/>
        <v/>
      </c>
      <c r="K156" s="70" t="str">
        <f t="shared" si="22"/>
        <v/>
      </c>
      <c r="N156" s="40" t="str">
        <f t="shared" si="23"/>
        <v>Zeile nicht bearbeitet</v>
      </c>
      <c r="O156" s="41" t="str">
        <f t="shared" si="24"/>
        <v>Leere Zellen</v>
      </c>
      <c r="P156" s="42"/>
      <c r="Q156" s="27" t="str">
        <f t="shared" si="20"/>
        <v/>
      </c>
      <c r="R156" s="81" t="str">
        <f t="shared" si="25"/>
        <v/>
      </c>
      <c r="S156" s="81" t="str">
        <f t="shared" si="26"/>
        <v/>
      </c>
      <c r="U156" s="81">
        <f t="shared" si="27"/>
        <v>0</v>
      </c>
      <c r="V156" s="81" t="str">
        <f t="shared" si="28"/>
        <v>Ja</v>
      </c>
    </row>
    <row r="157" spans="1:22" ht="24" customHeight="1" x14ac:dyDescent="0.25">
      <c r="A157" s="27">
        <v>148</v>
      </c>
      <c r="B157" s="61"/>
      <c r="C157" s="61"/>
      <c r="D157" s="167"/>
      <c r="E157" s="168"/>
      <c r="F157" s="168"/>
      <c r="G157" s="168"/>
      <c r="H157" s="169"/>
      <c r="I157" s="170"/>
      <c r="J157" s="84" t="str">
        <f t="shared" si="21"/>
        <v/>
      </c>
      <c r="K157" s="70" t="str">
        <f t="shared" si="22"/>
        <v/>
      </c>
      <c r="N157" s="40" t="str">
        <f t="shared" si="23"/>
        <v>Zeile nicht bearbeitet</v>
      </c>
      <c r="O157" s="41" t="str">
        <f t="shared" si="24"/>
        <v>Leere Zellen</v>
      </c>
      <c r="P157" s="42"/>
      <c r="Q157" s="27" t="str">
        <f t="shared" si="20"/>
        <v/>
      </c>
      <c r="R157" s="81" t="str">
        <f t="shared" si="25"/>
        <v/>
      </c>
      <c r="S157" s="81" t="str">
        <f t="shared" si="26"/>
        <v/>
      </c>
      <c r="U157" s="81">
        <f t="shared" si="27"/>
        <v>0</v>
      </c>
      <c r="V157" s="81" t="str">
        <f t="shared" si="28"/>
        <v>Ja</v>
      </c>
    </row>
    <row r="158" spans="1:22" ht="24" customHeight="1" x14ac:dyDescent="0.25">
      <c r="A158" s="27">
        <v>149</v>
      </c>
      <c r="B158" s="61"/>
      <c r="C158" s="61"/>
      <c r="D158" s="167"/>
      <c r="E158" s="168"/>
      <c r="F158" s="168"/>
      <c r="G158" s="168"/>
      <c r="H158" s="169"/>
      <c r="I158" s="170"/>
      <c r="J158" s="84" t="str">
        <f t="shared" si="21"/>
        <v/>
      </c>
      <c r="K158" s="70" t="str">
        <f t="shared" si="22"/>
        <v/>
      </c>
      <c r="N158" s="40" t="str">
        <f t="shared" si="23"/>
        <v>Zeile nicht bearbeitet</v>
      </c>
      <c r="O158" s="41" t="str">
        <f t="shared" si="24"/>
        <v>Leere Zellen</v>
      </c>
      <c r="P158" s="42"/>
      <c r="Q158" s="27" t="str">
        <f t="shared" si="20"/>
        <v/>
      </c>
      <c r="R158" s="81" t="str">
        <f t="shared" si="25"/>
        <v/>
      </c>
      <c r="S158" s="81" t="str">
        <f t="shared" si="26"/>
        <v/>
      </c>
      <c r="U158" s="81">
        <f t="shared" si="27"/>
        <v>0</v>
      </c>
      <c r="V158" s="81" t="str">
        <f t="shared" si="28"/>
        <v>Ja</v>
      </c>
    </row>
    <row r="159" spans="1:22" ht="24" customHeight="1" x14ac:dyDescent="0.25">
      <c r="A159" s="27">
        <v>150</v>
      </c>
      <c r="B159" s="61"/>
      <c r="C159" s="61"/>
      <c r="D159" s="167"/>
      <c r="E159" s="168"/>
      <c r="F159" s="168"/>
      <c r="G159" s="168"/>
      <c r="H159" s="169"/>
      <c r="I159" s="170"/>
      <c r="J159" s="84" t="str">
        <f t="shared" si="21"/>
        <v/>
      </c>
      <c r="K159" s="70" t="str">
        <f t="shared" si="22"/>
        <v/>
      </c>
      <c r="N159" s="40" t="str">
        <f t="shared" si="23"/>
        <v>Zeile nicht bearbeitet</v>
      </c>
      <c r="O159" s="41" t="str">
        <f t="shared" si="24"/>
        <v>Leere Zellen</v>
      </c>
      <c r="P159" s="42"/>
      <c r="Q159" s="27" t="str">
        <f t="shared" si="20"/>
        <v/>
      </c>
      <c r="R159" s="81" t="str">
        <f t="shared" si="25"/>
        <v/>
      </c>
      <c r="S159" s="81" t="str">
        <f t="shared" si="26"/>
        <v/>
      </c>
      <c r="U159" s="81">
        <f t="shared" si="27"/>
        <v>0</v>
      </c>
      <c r="V159" s="81" t="str">
        <f t="shared" si="28"/>
        <v>Ja</v>
      </c>
    </row>
    <row r="160" spans="1:22" ht="24" customHeight="1" x14ac:dyDescent="0.25">
      <c r="A160" s="27">
        <v>151</v>
      </c>
      <c r="B160" s="61"/>
      <c r="C160" s="61"/>
      <c r="D160" s="167"/>
      <c r="E160" s="168"/>
      <c r="F160" s="168"/>
      <c r="G160" s="168"/>
      <c r="H160" s="169"/>
      <c r="I160" s="170"/>
      <c r="J160" s="84" t="str">
        <f t="shared" si="21"/>
        <v/>
      </c>
      <c r="K160" s="70" t="str">
        <f t="shared" si="22"/>
        <v/>
      </c>
      <c r="N160" s="40" t="str">
        <f t="shared" si="23"/>
        <v>Zeile nicht bearbeitet</v>
      </c>
      <c r="O160" s="41" t="str">
        <f t="shared" si="24"/>
        <v>Leere Zellen</v>
      </c>
      <c r="P160" s="42"/>
      <c r="Q160" s="27" t="str">
        <f t="shared" si="20"/>
        <v/>
      </c>
      <c r="R160" s="81" t="str">
        <f t="shared" si="25"/>
        <v/>
      </c>
      <c r="S160" s="81" t="str">
        <f t="shared" si="26"/>
        <v/>
      </c>
      <c r="U160" s="81">
        <f t="shared" si="27"/>
        <v>0</v>
      </c>
      <c r="V160" s="81" t="str">
        <f t="shared" si="28"/>
        <v>Ja</v>
      </c>
    </row>
    <row r="161" spans="1:22" ht="24" customHeight="1" x14ac:dyDescent="0.25">
      <c r="A161" s="27">
        <v>152</v>
      </c>
      <c r="B161" s="61"/>
      <c r="C161" s="61"/>
      <c r="D161" s="167"/>
      <c r="E161" s="168"/>
      <c r="F161" s="168"/>
      <c r="G161" s="168"/>
      <c r="H161" s="169"/>
      <c r="I161" s="170"/>
      <c r="J161" s="84" t="str">
        <f t="shared" si="21"/>
        <v/>
      </c>
      <c r="K161" s="70" t="str">
        <f t="shared" si="22"/>
        <v/>
      </c>
      <c r="N161" s="40" t="str">
        <f t="shared" si="23"/>
        <v>Zeile nicht bearbeitet</v>
      </c>
      <c r="O161" s="41" t="str">
        <f t="shared" si="24"/>
        <v>Leere Zellen</v>
      </c>
      <c r="P161" s="42"/>
      <c r="Q161" s="27" t="str">
        <f t="shared" si="20"/>
        <v/>
      </c>
      <c r="R161" s="81" t="str">
        <f t="shared" si="25"/>
        <v/>
      </c>
      <c r="S161" s="81" t="str">
        <f t="shared" si="26"/>
        <v/>
      </c>
      <c r="U161" s="81">
        <f t="shared" si="27"/>
        <v>0</v>
      </c>
      <c r="V161" s="81" t="str">
        <f t="shared" si="28"/>
        <v>Ja</v>
      </c>
    </row>
    <row r="162" spans="1:22" ht="24" customHeight="1" x14ac:dyDescent="0.25">
      <c r="A162" s="27">
        <v>153</v>
      </c>
      <c r="B162" s="61"/>
      <c r="C162" s="61"/>
      <c r="D162" s="167"/>
      <c r="E162" s="168"/>
      <c r="F162" s="168"/>
      <c r="G162" s="168"/>
      <c r="H162" s="169"/>
      <c r="I162" s="170"/>
      <c r="J162" s="84" t="str">
        <f t="shared" si="21"/>
        <v/>
      </c>
      <c r="K162" s="70" t="str">
        <f t="shared" si="22"/>
        <v/>
      </c>
      <c r="N162" s="40" t="str">
        <f t="shared" si="23"/>
        <v>Zeile nicht bearbeitet</v>
      </c>
      <c r="O162" s="41" t="str">
        <f t="shared" si="24"/>
        <v>Leere Zellen</v>
      </c>
      <c r="P162" s="42"/>
      <c r="Q162" s="27" t="str">
        <f t="shared" si="20"/>
        <v/>
      </c>
      <c r="R162" s="81" t="str">
        <f t="shared" si="25"/>
        <v/>
      </c>
      <c r="S162" s="81" t="str">
        <f t="shared" si="26"/>
        <v/>
      </c>
      <c r="U162" s="81">
        <f t="shared" si="27"/>
        <v>0</v>
      </c>
      <c r="V162" s="81" t="str">
        <f t="shared" si="28"/>
        <v>Ja</v>
      </c>
    </row>
    <row r="163" spans="1:22" ht="24" customHeight="1" x14ac:dyDescent="0.25">
      <c r="A163" s="27">
        <v>154</v>
      </c>
      <c r="B163" s="61"/>
      <c r="C163" s="61"/>
      <c r="D163" s="167"/>
      <c r="E163" s="168"/>
      <c r="F163" s="168"/>
      <c r="G163" s="168"/>
      <c r="H163" s="169"/>
      <c r="I163" s="170"/>
      <c r="J163" s="84" t="str">
        <f t="shared" si="21"/>
        <v/>
      </c>
      <c r="K163" s="70" t="str">
        <f t="shared" si="22"/>
        <v/>
      </c>
      <c r="N163" s="40" t="str">
        <f t="shared" si="23"/>
        <v>Zeile nicht bearbeitet</v>
      </c>
      <c r="O163" s="41" t="str">
        <f t="shared" si="24"/>
        <v>Leere Zellen</v>
      </c>
      <c r="P163" s="42"/>
      <c r="Q163" s="27" t="str">
        <f t="shared" si="20"/>
        <v/>
      </c>
      <c r="R163" s="81" t="str">
        <f t="shared" si="25"/>
        <v/>
      </c>
      <c r="S163" s="81" t="str">
        <f t="shared" si="26"/>
        <v/>
      </c>
      <c r="U163" s="81">
        <f t="shared" si="27"/>
        <v>0</v>
      </c>
      <c r="V163" s="81" t="str">
        <f t="shared" si="28"/>
        <v>Ja</v>
      </c>
    </row>
    <row r="164" spans="1:22" ht="24" customHeight="1" x14ac:dyDescent="0.25">
      <c r="A164" s="27">
        <v>155</v>
      </c>
      <c r="B164" s="61"/>
      <c r="C164" s="61"/>
      <c r="D164" s="167"/>
      <c r="E164" s="168"/>
      <c r="F164" s="168"/>
      <c r="G164" s="168"/>
      <c r="H164" s="169"/>
      <c r="I164" s="170"/>
      <c r="J164" s="84" t="str">
        <f t="shared" si="21"/>
        <v/>
      </c>
      <c r="K164" s="70" t="str">
        <f t="shared" si="22"/>
        <v/>
      </c>
      <c r="N164" s="40" t="str">
        <f t="shared" si="23"/>
        <v>Zeile nicht bearbeitet</v>
      </c>
      <c r="O164" s="41" t="str">
        <f t="shared" si="24"/>
        <v>Leere Zellen</v>
      </c>
      <c r="P164" s="42"/>
      <c r="Q164" s="27" t="str">
        <f t="shared" si="20"/>
        <v/>
      </c>
      <c r="R164" s="81" t="str">
        <f t="shared" si="25"/>
        <v/>
      </c>
      <c r="S164" s="81" t="str">
        <f t="shared" si="26"/>
        <v/>
      </c>
      <c r="U164" s="81">
        <f t="shared" si="27"/>
        <v>0</v>
      </c>
      <c r="V164" s="81" t="str">
        <f t="shared" si="28"/>
        <v>Ja</v>
      </c>
    </row>
    <row r="165" spans="1:22" ht="24" customHeight="1" x14ac:dyDescent="0.25">
      <c r="A165" s="27">
        <v>156</v>
      </c>
      <c r="B165" s="61"/>
      <c r="C165" s="61"/>
      <c r="D165" s="167"/>
      <c r="E165" s="168"/>
      <c r="F165" s="168"/>
      <c r="G165" s="168"/>
      <c r="H165" s="169"/>
      <c r="I165" s="170"/>
      <c r="J165" s="84" t="str">
        <f t="shared" si="21"/>
        <v/>
      </c>
      <c r="K165" s="70" t="str">
        <f t="shared" si="22"/>
        <v/>
      </c>
      <c r="N165" s="40" t="str">
        <f t="shared" si="23"/>
        <v>Zeile nicht bearbeitet</v>
      </c>
      <c r="O165" s="41" t="str">
        <f t="shared" si="24"/>
        <v>Leere Zellen</v>
      </c>
      <c r="P165" s="42"/>
      <c r="Q165" s="27" t="str">
        <f t="shared" si="20"/>
        <v/>
      </c>
      <c r="R165" s="81" t="str">
        <f t="shared" si="25"/>
        <v/>
      </c>
      <c r="S165" s="81" t="str">
        <f t="shared" si="26"/>
        <v/>
      </c>
      <c r="U165" s="81">
        <f t="shared" si="27"/>
        <v>0</v>
      </c>
      <c r="V165" s="81" t="str">
        <f t="shared" si="28"/>
        <v>Ja</v>
      </c>
    </row>
    <row r="166" spans="1:22" ht="24" customHeight="1" x14ac:dyDescent="0.25">
      <c r="A166" s="27">
        <v>157</v>
      </c>
      <c r="B166" s="61"/>
      <c r="C166" s="61"/>
      <c r="D166" s="167"/>
      <c r="E166" s="168"/>
      <c r="F166" s="168"/>
      <c r="G166" s="168"/>
      <c r="H166" s="169"/>
      <c r="I166" s="170"/>
      <c r="J166" s="84" t="str">
        <f t="shared" si="21"/>
        <v/>
      </c>
      <c r="K166" s="70" t="str">
        <f t="shared" si="22"/>
        <v/>
      </c>
      <c r="N166" s="40" t="str">
        <f t="shared" si="23"/>
        <v>Zeile nicht bearbeitet</v>
      </c>
      <c r="O166" s="41" t="str">
        <f t="shared" si="24"/>
        <v>Leere Zellen</v>
      </c>
      <c r="P166" s="42"/>
      <c r="Q166" s="27" t="str">
        <f t="shared" si="20"/>
        <v/>
      </c>
      <c r="R166" s="81" t="str">
        <f t="shared" si="25"/>
        <v/>
      </c>
      <c r="S166" s="81" t="str">
        <f t="shared" si="26"/>
        <v/>
      </c>
      <c r="U166" s="81">
        <f t="shared" si="27"/>
        <v>0</v>
      </c>
      <c r="V166" s="81" t="str">
        <f t="shared" si="28"/>
        <v>Ja</v>
      </c>
    </row>
    <row r="167" spans="1:22" ht="24" customHeight="1" x14ac:dyDescent="0.25">
      <c r="A167" s="27">
        <v>158</v>
      </c>
      <c r="B167" s="61"/>
      <c r="C167" s="61"/>
      <c r="D167" s="167"/>
      <c r="E167" s="168"/>
      <c r="F167" s="168"/>
      <c r="G167" s="168"/>
      <c r="H167" s="169"/>
      <c r="I167" s="170"/>
      <c r="J167" s="84" t="str">
        <f t="shared" si="21"/>
        <v/>
      </c>
      <c r="K167" s="70" t="str">
        <f t="shared" si="22"/>
        <v/>
      </c>
      <c r="N167" s="40" t="str">
        <f t="shared" si="23"/>
        <v>Zeile nicht bearbeitet</v>
      </c>
      <c r="O167" s="41" t="str">
        <f t="shared" si="24"/>
        <v>Leere Zellen</v>
      </c>
      <c r="P167" s="42"/>
      <c r="Q167" s="27" t="str">
        <f t="shared" si="20"/>
        <v/>
      </c>
      <c r="R167" s="81" t="str">
        <f t="shared" si="25"/>
        <v/>
      </c>
      <c r="S167" s="81" t="str">
        <f t="shared" si="26"/>
        <v/>
      </c>
      <c r="U167" s="81">
        <f t="shared" si="27"/>
        <v>0</v>
      </c>
      <c r="V167" s="81" t="str">
        <f t="shared" si="28"/>
        <v>Ja</v>
      </c>
    </row>
    <row r="168" spans="1:22" ht="24" customHeight="1" x14ac:dyDescent="0.25">
      <c r="A168" s="27">
        <v>159</v>
      </c>
      <c r="B168" s="61"/>
      <c r="C168" s="61"/>
      <c r="D168" s="167"/>
      <c r="E168" s="168"/>
      <c r="F168" s="168"/>
      <c r="G168" s="168"/>
      <c r="H168" s="169"/>
      <c r="I168" s="170"/>
      <c r="J168" s="84" t="str">
        <f t="shared" si="21"/>
        <v/>
      </c>
      <c r="K168" s="70" t="str">
        <f t="shared" si="22"/>
        <v/>
      </c>
      <c r="N168" s="40" t="str">
        <f t="shared" si="23"/>
        <v>Zeile nicht bearbeitet</v>
      </c>
      <c r="O168" s="41" t="str">
        <f t="shared" si="24"/>
        <v>Leere Zellen</v>
      </c>
      <c r="P168" s="42"/>
      <c r="Q168" s="27" t="str">
        <f t="shared" si="20"/>
        <v/>
      </c>
      <c r="R168" s="81" t="str">
        <f t="shared" si="25"/>
        <v/>
      </c>
      <c r="S168" s="81" t="str">
        <f t="shared" si="26"/>
        <v/>
      </c>
      <c r="U168" s="81">
        <f t="shared" si="27"/>
        <v>0</v>
      </c>
      <c r="V168" s="81" t="str">
        <f t="shared" si="28"/>
        <v>Ja</v>
      </c>
    </row>
    <row r="169" spans="1:22" ht="24" customHeight="1" x14ac:dyDescent="0.25">
      <c r="A169" s="27">
        <v>160</v>
      </c>
      <c r="B169" s="61"/>
      <c r="C169" s="61"/>
      <c r="D169" s="167"/>
      <c r="E169" s="168"/>
      <c r="F169" s="168"/>
      <c r="G169" s="168"/>
      <c r="H169" s="169"/>
      <c r="I169" s="170"/>
      <c r="J169" s="84" t="str">
        <f t="shared" si="21"/>
        <v/>
      </c>
      <c r="K169" s="70" t="str">
        <f t="shared" si="22"/>
        <v/>
      </c>
      <c r="N169" s="40" t="str">
        <f t="shared" si="23"/>
        <v>Zeile nicht bearbeitet</v>
      </c>
      <c r="O169" s="41" t="str">
        <f t="shared" si="24"/>
        <v>Leere Zellen</v>
      </c>
      <c r="P169" s="42"/>
      <c r="Q169" s="27" t="str">
        <f t="shared" si="20"/>
        <v/>
      </c>
      <c r="R169" s="81" t="str">
        <f t="shared" si="25"/>
        <v/>
      </c>
      <c r="S169" s="81" t="str">
        <f t="shared" si="26"/>
        <v/>
      </c>
      <c r="U169" s="81">
        <f t="shared" si="27"/>
        <v>0</v>
      </c>
      <c r="V169" s="81" t="str">
        <f t="shared" si="28"/>
        <v>Ja</v>
      </c>
    </row>
    <row r="170" spans="1:22" ht="24" customHeight="1" x14ac:dyDescent="0.25">
      <c r="A170" s="27">
        <v>161</v>
      </c>
      <c r="B170" s="61"/>
      <c r="C170" s="61"/>
      <c r="D170" s="167"/>
      <c r="E170" s="168"/>
      <c r="F170" s="168"/>
      <c r="G170" s="168"/>
      <c r="H170" s="169"/>
      <c r="I170" s="170"/>
      <c r="J170" s="84" t="str">
        <f t="shared" si="21"/>
        <v/>
      </c>
      <c r="K170" s="70" t="str">
        <f t="shared" si="22"/>
        <v/>
      </c>
      <c r="N170" s="40" t="str">
        <f t="shared" si="23"/>
        <v>Zeile nicht bearbeitet</v>
      </c>
      <c r="O170" s="41" t="str">
        <f t="shared" si="24"/>
        <v>Leere Zellen</v>
      </c>
      <c r="P170" s="42"/>
      <c r="Q170" s="27" t="str">
        <f t="shared" si="20"/>
        <v/>
      </c>
      <c r="R170" s="81" t="str">
        <f t="shared" si="25"/>
        <v/>
      </c>
      <c r="S170" s="81" t="str">
        <f t="shared" si="26"/>
        <v/>
      </c>
      <c r="U170" s="81">
        <f t="shared" si="27"/>
        <v>0</v>
      </c>
      <c r="V170" s="81" t="str">
        <f t="shared" si="28"/>
        <v>Ja</v>
      </c>
    </row>
    <row r="171" spans="1:22" ht="24" customHeight="1" x14ac:dyDescent="0.25">
      <c r="A171" s="27">
        <v>162</v>
      </c>
      <c r="B171" s="61"/>
      <c r="C171" s="61"/>
      <c r="D171" s="167"/>
      <c r="E171" s="168"/>
      <c r="F171" s="168"/>
      <c r="G171" s="168"/>
      <c r="H171" s="169"/>
      <c r="I171" s="170"/>
      <c r="J171" s="84" t="str">
        <f t="shared" si="21"/>
        <v/>
      </c>
      <c r="K171" s="70" t="str">
        <f t="shared" si="22"/>
        <v/>
      </c>
      <c r="N171" s="40" t="str">
        <f t="shared" si="23"/>
        <v>Zeile nicht bearbeitet</v>
      </c>
      <c r="O171" s="41" t="str">
        <f t="shared" si="24"/>
        <v>Leere Zellen</v>
      </c>
      <c r="P171" s="42"/>
      <c r="Q171" s="27" t="str">
        <f t="shared" si="20"/>
        <v/>
      </c>
      <c r="R171" s="81" t="str">
        <f t="shared" si="25"/>
        <v/>
      </c>
      <c r="S171" s="81" t="str">
        <f t="shared" si="26"/>
        <v/>
      </c>
      <c r="U171" s="81">
        <f t="shared" si="27"/>
        <v>0</v>
      </c>
      <c r="V171" s="81" t="str">
        <f t="shared" si="28"/>
        <v>Ja</v>
      </c>
    </row>
    <row r="172" spans="1:22" ht="24" customHeight="1" x14ac:dyDescent="0.25">
      <c r="A172" s="27">
        <v>163</v>
      </c>
      <c r="B172" s="61"/>
      <c r="C172" s="61"/>
      <c r="D172" s="167"/>
      <c r="E172" s="168"/>
      <c r="F172" s="168"/>
      <c r="G172" s="168"/>
      <c r="H172" s="169"/>
      <c r="I172" s="170"/>
      <c r="J172" s="84" t="str">
        <f t="shared" si="21"/>
        <v/>
      </c>
      <c r="K172" s="70" t="str">
        <f t="shared" si="22"/>
        <v/>
      </c>
      <c r="N172" s="40" t="str">
        <f t="shared" si="23"/>
        <v>Zeile nicht bearbeitet</v>
      </c>
      <c r="O172" s="41" t="str">
        <f t="shared" si="24"/>
        <v>Leere Zellen</v>
      </c>
      <c r="P172" s="42"/>
      <c r="Q172" s="27" t="str">
        <f t="shared" si="20"/>
        <v/>
      </c>
      <c r="R172" s="81" t="str">
        <f t="shared" si="25"/>
        <v/>
      </c>
      <c r="S172" s="81" t="str">
        <f t="shared" si="26"/>
        <v/>
      </c>
      <c r="U172" s="81">
        <f t="shared" si="27"/>
        <v>0</v>
      </c>
      <c r="V172" s="81" t="str">
        <f t="shared" si="28"/>
        <v>Ja</v>
      </c>
    </row>
    <row r="173" spans="1:22" ht="24" customHeight="1" x14ac:dyDescent="0.25">
      <c r="A173" s="27">
        <v>164</v>
      </c>
      <c r="B173" s="61"/>
      <c r="C173" s="61"/>
      <c r="D173" s="167"/>
      <c r="E173" s="168"/>
      <c r="F173" s="168"/>
      <c r="G173" s="168"/>
      <c r="H173" s="169"/>
      <c r="I173" s="170"/>
      <c r="J173" s="84" t="str">
        <f t="shared" si="21"/>
        <v/>
      </c>
      <c r="K173" s="70" t="str">
        <f t="shared" si="22"/>
        <v/>
      </c>
      <c r="N173" s="40" t="str">
        <f t="shared" si="23"/>
        <v>Zeile nicht bearbeitet</v>
      </c>
      <c r="O173" s="41" t="str">
        <f t="shared" si="24"/>
        <v>Leere Zellen</v>
      </c>
      <c r="P173" s="42"/>
      <c r="Q173" s="27" t="str">
        <f t="shared" si="20"/>
        <v/>
      </c>
      <c r="R173" s="81" t="str">
        <f t="shared" si="25"/>
        <v/>
      </c>
      <c r="S173" s="81" t="str">
        <f t="shared" si="26"/>
        <v/>
      </c>
      <c r="U173" s="81">
        <f t="shared" si="27"/>
        <v>0</v>
      </c>
      <c r="V173" s="81" t="str">
        <f t="shared" si="28"/>
        <v>Ja</v>
      </c>
    </row>
    <row r="174" spans="1:22" ht="24" customHeight="1" x14ac:dyDescent="0.25">
      <c r="A174" s="27">
        <v>165</v>
      </c>
      <c r="B174" s="61"/>
      <c r="C174" s="61"/>
      <c r="D174" s="167"/>
      <c r="E174" s="168"/>
      <c r="F174" s="168"/>
      <c r="G174" s="168"/>
      <c r="H174" s="169"/>
      <c r="I174" s="170"/>
      <c r="J174" s="84" t="str">
        <f t="shared" si="21"/>
        <v/>
      </c>
      <c r="K174" s="70" t="str">
        <f t="shared" si="22"/>
        <v/>
      </c>
      <c r="N174" s="40" t="str">
        <f t="shared" si="23"/>
        <v>Zeile nicht bearbeitet</v>
      </c>
      <c r="O174" s="41" t="str">
        <f t="shared" si="24"/>
        <v>Leere Zellen</v>
      </c>
      <c r="P174" s="42"/>
      <c r="Q174" s="27" t="str">
        <f t="shared" si="20"/>
        <v/>
      </c>
      <c r="R174" s="81" t="str">
        <f t="shared" si="25"/>
        <v/>
      </c>
      <c r="S174" s="81" t="str">
        <f t="shared" si="26"/>
        <v/>
      </c>
      <c r="U174" s="81">
        <f t="shared" si="27"/>
        <v>0</v>
      </c>
      <c r="V174" s="81" t="str">
        <f t="shared" si="28"/>
        <v>Ja</v>
      </c>
    </row>
    <row r="175" spans="1:22" ht="24" customHeight="1" x14ac:dyDescent="0.25">
      <c r="A175" s="27">
        <v>166</v>
      </c>
      <c r="B175" s="21"/>
      <c r="C175" s="61"/>
      <c r="D175" s="171"/>
      <c r="E175" s="172"/>
      <c r="F175" s="172"/>
      <c r="G175" s="172"/>
      <c r="H175" s="169"/>
      <c r="I175" s="170"/>
      <c r="J175" s="84" t="str">
        <f t="shared" si="21"/>
        <v/>
      </c>
      <c r="K175" s="70" t="str">
        <f t="shared" si="22"/>
        <v/>
      </c>
      <c r="N175" s="40" t="str">
        <f t="shared" si="23"/>
        <v>Zeile nicht bearbeitet</v>
      </c>
      <c r="O175" s="41" t="str">
        <f t="shared" si="24"/>
        <v>Leere Zellen</v>
      </c>
      <c r="P175" s="42"/>
      <c r="Q175" s="27" t="str">
        <f t="shared" ref="Q175:Q209" si="29">IF(B175="","",YEAR(B175))</f>
        <v/>
      </c>
      <c r="R175" s="81" t="str">
        <f t="shared" si="25"/>
        <v/>
      </c>
      <c r="S175" s="81" t="str">
        <f t="shared" si="26"/>
        <v/>
      </c>
      <c r="U175" s="81">
        <f t="shared" si="27"/>
        <v>0</v>
      </c>
      <c r="V175" s="81" t="str">
        <f t="shared" si="28"/>
        <v>Ja</v>
      </c>
    </row>
    <row r="176" spans="1:22" ht="24" customHeight="1" x14ac:dyDescent="0.25">
      <c r="A176" s="27">
        <v>167</v>
      </c>
      <c r="B176" s="21"/>
      <c r="C176" s="61"/>
      <c r="D176" s="171"/>
      <c r="E176" s="172"/>
      <c r="F176" s="172"/>
      <c r="G176" s="172"/>
      <c r="H176" s="169"/>
      <c r="I176" s="170"/>
      <c r="J176" s="84" t="str">
        <f t="shared" si="21"/>
        <v/>
      </c>
      <c r="K176" s="70" t="str">
        <f t="shared" si="22"/>
        <v/>
      </c>
      <c r="N176" s="40" t="str">
        <f t="shared" si="23"/>
        <v>Zeile nicht bearbeitet</v>
      </c>
      <c r="O176" s="41" t="str">
        <f t="shared" si="24"/>
        <v>Leere Zellen</v>
      </c>
      <c r="P176" s="42"/>
      <c r="Q176" s="27" t="str">
        <f t="shared" si="29"/>
        <v/>
      </c>
      <c r="R176" s="81" t="str">
        <f t="shared" si="25"/>
        <v/>
      </c>
      <c r="S176" s="81" t="str">
        <f t="shared" si="26"/>
        <v/>
      </c>
      <c r="U176" s="81">
        <f t="shared" si="27"/>
        <v>0</v>
      </c>
      <c r="V176" s="81" t="str">
        <f t="shared" si="28"/>
        <v>Ja</v>
      </c>
    </row>
    <row r="177" spans="1:22" ht="24" customHeight="1" x14ac:dyDescent="0.25">
      <c r="A177" s="27">
        <v>168</v>
      </c>
      <c r="B177" s="21"/>
      <c r="C177" s="61"/>
      <c r="D177" s="171"/>
      <c r="E177" s="172"/>
      <c r="F177" s="172"/>
      <c r="G177" s="172"/>
      <c r="H177" s="169"/>
      <c r="I177" s="170"/>
      <c r="J177" s="84" t="str">
        <f t="shared" si="21"/>
        <v/>
      </c>
      <c r="K177" s="70" t="str">
        <f t="shared" si="22"/>
        <v/>
      </c>
      <c r="N177" s="40" t="str">
        <f t="shared" si="23"/>
        <v>Zeile nicht bearbeitet</v>
      </c>
      <c r="O177" s="41" t="str">
        <f t="shared" si="24"/>
        <v>Leere Zellen</v>
      </c>
      <c r="P177" s="42"/>
      <c r="Q177" s="27" t="str">
        <f t="shared" si="29"/>
        <v/>
      </c>
      <c r="R177" s="81" t="str">
        <f t="shared" si="25"/>
        <v/>
      </c>
      <c r="S177" s="81" t="str">
        <f t="shared" si="26"/>
        <v/>
      </c>
      <c r="U177" s="81">
        <f t="shared" si="27"/>
        <v>0</v>
      </c>
      <c r="V177" s="81" t="str">
        <f t="shared" si="28"/>
        <v>Ja</v>
      </c>
    </row>
    <row r="178" spans="1:22" ht="24" customHeight="1" x14ac:dyDescent="0.25">
      <c r="A178" s="27">
        <v>169</v>
      </c>
      <c r="B178" s="21"/>
      <c r="C178" s="61"/>
      <c r="D178" s="171"/>
      <c r="E178" s="172"/>
      <c r="F178" s="172"/>
      <c r="G178" s="172"/>
      <c r="H178" s="169"/>
      <c r="I178" s="170"/>
      <c r="J178" s="84" t="str">
        <f t="shared" si="21"/>
        <v/>
      </c>
      <c r="K178" s="70" t="str">
        <f t="shared" si="22"/>
        <v/>
      </c>
      <c r="N178" s="40" t="str">
        <f t="shared" si="23"/>
        <v>Zeile nicht bearbeitet</v>
      </c>
      <c r="O178" s="41" t="str">
        <f t="shared" si="24"/>
        <v>Leere Zellen</v>
      </c>
      <c r="P178" s="42"/>
      <c r="Q178" s="27" t="str">
        <f t="shared" si="29"/>
        <v/>
      </c>
      <c r="R178" s="81" t="str">
        <f t="shared" si="25"/>
        <v/>
      </c>
      <c r="S178" s="81" t="str">
        <f t="shared" si="26"/>
        <v/>
      </c>
      <c r="U178" s="81">
        <f t="shared" si="27"/>
        <v>0</v>
      </c>
      <c r="V178" s="81" t="str">
        <f t="shared" si="28"/>
        <v>Ja</v>
      </c>
    </row>
    <row r="179" spans="1:22" ht="24" customHeight="1" x14ac:dyDescent="0.25">
      <c r="A179" s="27">
        <v>170</v>
      </c>
      <c r="B179" s="21"/>
      <c r="C179" s="61"/>
      <c r="D179" s="171"/>
      <c r="E179" s="172"/>
      <c r="F179" s="172"/>
      <c r="G179" s="172"/>
      <c r="H179" s="169"/>
      <c r="I179" s="170"/>
      <c r="J179" s="84" t="str">
        <f t="shared" si="21"/>
        <v/>
      </c>
      <c r="K179" s="70" t="str">
        <f t="shared" si="22"/>
        <v/>
      </c>
      <c r="N179" s="40" t="str">
        <f t="shared" si="23"/>
        <v>Zeile nicht bearbeitet</v>
      </c>
      <c r="O179" s="41" t="str">
        <f t="shared" si="24"/>
        <v>Leere Zellen</v>
      </c>
      <c r="P179" s="42"/>
      <c r="Q179" s="27" t="str">
        <f t="shared" si="29"/>
        <v/>
      </c>
      <c r="R179" s="81" t="str">
        <f t="shared" si="25"/>
        <v/>
      </c>
      <c r="S179" s="81" t="str">
        <f t="shared" si="26"/>
        <v/>
      </c>
      <c r="U179" s="81">
        <f t="shared" si="27"/>
        <v>0</v>
      </c>
      <c r="V179" s="81" t="str">
        <f t="shared" si="28"/>
        <v>Ja</v>
      </c>
    </row>
    <row r="180" spans="1:22" ht="24" customHeight="1" x14ac:dyDescent="0.25">
      <c r="A180" s="27">
        <v>171</v>
      </c>
      <c r="B180" s="21"/>
      <c r="C180" s="61"/>
      <c r="D180" s="171"/>
      <c r="E180" s="172"/>
      <c r="F180" s="172"/>
      <c r="G180" s="172"/>
      <c r="H180" s="169"/>
      <c r="I180" s="170"/>
      <c r="J180" s="84" t="str">
        <f t="shared" si="21"/>
        <v/>
      </c>
      <c r="K180" s="70" t="str">
        <f t="shared" si="22"/>
        <v/>
      </c>
      <c r="N180" s="40" t="str">
        <f t="shared" si="23"/>
        <v>Zeile nicht bearbeitet</v>
      </c>
      <c r="O180" s="41" t="str">
        <f t="shared" si="24"/>
        <v>Leere Zellen</v>
      </c>
      <c r="P180" s="42"/>
      <c r="Q180" s="27" t="str">
        <f t="shared" si="29"/>
        <v/>
      </c>
      <c r="R180" s="81" t="str">
        <f t="shared" si="25"/>
        <v/>
      </c>
      <c r="S180" s="81" t="str">
        <f t="shared" si="26"/>
        <v/>
      </c>
      <c r="U180" s="81">
        <f t="shared" si="27"/>
        <v>0</v>
      </c>
      <c r="V180" s="81" t="str">
        <f t="shared" si="28"/>
        <v>Ja</v>
      </c>
    </row>
    <row r="181" spans="1:22" ht="24" customHeight="1" x14ac:dyDescent="0.25">
      <c r="A181" s="27">
        <v>172</v>
      </c>
      <c r="B181" s="21"/>
      <c r="C181" s="61"/>
      <c r="D181" s="171"/>
      <c r="E181" s="172"/>
      <c r="F181" s="172"/>
      <c r="G181" s="172"/>
      <c r="H181" s="169"/>
      <c r="I181" s="170"/>
      <c r="J181" s="84" t="str">
        <f t="shared" si="21"/>
        <v/>
      </c>
      <c r="K181" s="70" t="str">
        <f t="shared" si="22"/>
        <v/>
      </c>
      <c r="N181" s="40" t="str">
        <f t="shared" si="23"/>
        <v>Zeile nicht bearbeitet</v>
      </c>
      <c r="O181" s="41" t="str">
        <f t="shared" si="24"/>
        <v>Leere Zellen</v>
      </c>
      <c r="P181" s="42"/>
      <c r="Q181" s="27" t="str">
        <f t="shared" si="29"/>
        <v/>
      </c>
      <c r="R181" s="81" t="str">
        <f t="shared" si="25"/>
        <v/>
      </c>
      <c r="S181" s="81" t="str">
        <f t="shared" si="26"/>
        <v/>
      </c>
      <c r="U181" s="81">
        <f t="shared" si="27"/>
        <v>0</v>
      </c>
      <c r="V181" s="81" t="str">
        <f t="shared" si="28"/>
        <v>Ja</v>
      </c>
    </row>
    <row r="182" spans="1:22" ht="24" customHeight="1" x14ac:dyDescent="0.25">
      <c r="A182" s="27">
        <v>173</v>
      </c>
      <c r="B182" s="21"/>
      <c r="C182" s="61"/>
      <c r="D182" s="171"/>
      <c r="E182" s="172"/>
      <c r="F182" s="172"/>
      <c r="G182" s="172"/>
      <c r="H182" s="169"/>
      <c r="I182" s="170"/>
      <c r="J182" s="84" t="str">
        <f t="shared" si="21"/>
        <v/>
      </c>
      <c r="K182" s="70" t="str">
        <f t="shared" si="22"/>
        <v/>
      </c>
      <c r="N182" s="40" t="str">
        <f t="shared" si="23"/>
        <v>Zeile nicht bearbeitet</v>
      </c>
      <c r="O182" s="41" t="str">
        <f t="shared" si="24"/>
        <v>Leere Zellen</v>
      </c>
      <c r="P182" s="42"/>
      <c r="Q182" s="27" t="str">
        <f t="shared" si="29"/>
        <v/>
      </c>
      <c r="R182" s="81" t="str">
        <f t="shared" si="25"/>
        <v/>
      </c>
      <c r="S182" s="81" t="str">
        <f t="shared" si="26"/>
        <v/>
      </c>
      <c r="U182" s="81">
        <f t="shared" si="27"/>
        <v>0</v>
      </c>
      <c r="V182" s="81" t="str">
        <f t="shared" si="28"/>
        <v>Ja</v>
      </c>
    </row>
    <row r="183" spans="1:22" ht="24" customHeight="1" x14ac:dyDescent="0.25">
      <c r="A183" s="27">
        <v>174</v>
      </c>
      <c r="B183" s="21"/>
      <c r="C183" s="61"/>
      <c r="D183" s="171"/>
      <c r="E183" s="172"/>
      <c r="F183" s="172"/>
      <c r="G183" s="172"/>
      <c r="H183" s="169"/>
      <c r="I183" s="170"/>
      <c r="J183" s="84" t="str">
        <f t="shared" si="21"/>
        <v/>
      </c>
      <c r="K183" s="70" t="str">
        <f t="shared" si="22"/>
        <v/>
      </c>
      <c r="N183" s="40" t="str">
        <f t="shared" si="23"/>
        <v>Zeile nicht bearbeitet</v>
      </c>
      <c r="O183" s="41" t="str">
        <f t="shared" si="24"/>
        <v>Leere Zellen</v>
      </c>
      <c r="P183" s="42"/>
      <c r="Q183" s="27" t="str">
        <f t="shared" si="29"/>
        <v/>
      </c>
      <c r="R183" s="81" t="str">
        <f t="shared" si="25"/>
        <v/>
      </c>
      <c r="S183" s="81" t="str">
        <f t="shared" si="26"/>
        <v/>
      </c>
      <c r="U183" s="81">
        <f t="shared" si="27"/>
        <v>0</v>
      </c>
      <c r="V183" s="81" t="str">
        <f t="shared" si="28"/>
        <v>Ja</v>
      </c>
    </row>
    <row r="184" spans="1:22" ht="24" customHeight="1" x14ac:dyDescent="0.25">
      <c r="A184" s="27">
        <v>175</v>
      </c>
      <c r="B184" s="21"/>
      <c r="C184" s="61"/>
      <c r="D184" s="171"/>
      <c r="E184" s="172"/>
      <c r="F184" s="172"/>
      <c r="G184" s="172"/>
      <c r="H184" s="169"/>
      <c r="I184" s="170"/>
      <c r="J184" s="84" t="str">
        <f t="shared" si="21"/>
        <v/>
      </c>
      <c r="K184" s="70" t="str">
        <f t="shared" si="22"/>
        <v/>
      </c>
      <c r="N184" s="40" t="str">
        <f t="shared" si="23"/>
        <v>Zeile nicht bearbeitet</v>
      </c>
      <c r="O184" s="41" t="str">
        <f t="shared" si="24"/>
        <v>Leere Zellen</v>
      </c>
      <c r="P184" s="42"/>
      <c r="Q184" s="27" t="str">
        <f t="shared" si="29"/>
        <v/>
      </c>
      <c r="R184" s="81" t="str">
        <f t="shared" si="25"/>
        <v/>
      </c>
      <c r="S184" s="81" t="str">
        <f t="shared" si="26"/>
        <v/>
      </c>
      <c r="U184" s="81">
        <f t="shared" si="27"/>
        <v>0</v>
      </c>
      <c r="V184" s="81" t="str">
        <f t="shared" si="28"/>
        <v>Ja</v>
      </c>
    </row>
    <row r="185" spans="1:22" ht="24" customHeight="1" x14ac:dyDescent="0.25">
      <c r="A185" s="27">
        <v>176</v>
      </c>
      <c r="B185" s="21"/>
      <c r="C185" s="61"/>
      <c r="D185" s="171"/>
      <c r="E185" s="172"/>
      <c r="F185" s="172"/>
      <c r="G185" s="172"/>
      <c r="H185" s="169"/>
      <c r="I185" s="170"/>
      <c r="J185" s="84" t="str">
        <f t="shared" si="21"/>
        <v/>
      </c>
      <c r="K185" s="70" t="str">
        <f t="shared" si="22"/>
        <v/>
      </c>
      <c r="N185" s="40" t="str">
        <f t="shared" si="23"/>
        <v>Zeile nicht bearbeitet</v>
      </c>
      <c r="O185" s="41" t="str">
        <f t="shared" si="24"/>
        <v>Leere Zellen</v>
      </c>
      <c r="P185" s="42"/>
      <c r="Q185" s="27" t="str">
        <f t="shared" si="29"/>
        <v/>
      </c>
      <c r="R185" s="81" t="str">
        <f t="shared" si="25"/>
        <v/>
      </c>
      <c r="S185" s="81" t="str">
        <f t="shared" si="26"/>
        <v/>
      </c>
      <c r="U185" s="81">
        <f t="shared" si="27"/>
        <v>0</v>
      </c>
      <c r="V185" s="81" t="str">
        <f t="shared" si="28"/>
        <v>Ja</v>
      </c>
    </row>
    <row r="186" spans="1:22" ht="24" customHeight="1" x14ac:dyDescent="0.25">
      <c r="A186" s="27">
        <v>177</v>
      </c>
      <c r="B186" s="21"/>
      <c r="C186" s="61"/>
      <c r="D186" s="171"/>
      <c r="E186" s="172"/>
      <c r="F186" s="172"/>
      <c r="G186" s="172"/>
      <c r="H186" s="169"/>
      <c r="I186" s="170"/>
      <c r="J186" s="84" t="str">
        <f t="shared" si="21"/>
        <v/>
      </c>
      <c r="K186" s="70" t="str">
        <f t="shared" si="22"/>
        <v/>
      </c>
      <c r="N186" s="40" t="str">
        <f t="shared" si="23"/>
        <v>Zeile nicht bearbeitet</v>
      </c>
      <c r="O186" s="41" t="str">
        <f t="shared" si="24"/>
        <v>Leere Zellen</v>
      </c>
      <c r="P186" s="42"/>
      <c r="Q186" s="27" t="str">
        <f t="shared" si="29"/>
        <v/>
      </c>
      <c r="R186" s="81" t="str">
        <f t="shared" si="25"/>
        <v/>
      </c>
      <c r="S186" s="81" t="str">
        <f t="shared" si="26"/>
        <v/>
      </c>
      <c r="U186" s="81">
        <f t="shared" si="27"/>
        <v>0</v>
      </c>
      <c r="V186" s="81" t="str">
        <f t="shared" si="28"/>
        <v>Ja</v>
      </c>
    </row>
    <row r="187" spans="1:22" ht="24" customHeight="1" x14ac:dyDescent="0.25">
      <c r="A187" s="27">
        <v>178</v>
      </c>
      <c r="B187" s="21"/>
      <c r="C187" s="61"/>
      <c r="D187" s="171"/>
      <c r="E187" s="172"/>
      <c r="F187" s="172"/>
      <c r="G187" s="172"/>
      <c r="H187" s="169"/>
      <c r="I187" s="170"/>
      <c r="J187" s="84" t="str">
        <f t="shared" si="21"/>
        <v/>
      </c>
      <c r="K187" s="70" t="str">
        <f t="shared" si="22"/>
        <v/>
      </c>
      <c r="N187" s="40" t="str">
        <f t="shared" si="23"/>
        <v>Zeile nicht bearbeitet</v>
      </c>
      <c r="O187" s="41" t="str">
        <f t="shared" si="24"/>
        <v>Leere Zellen</v>
      </c>
      <c r="P187" s="42"/>
      <c r="Q187" s="27" t="str">
        <f t="shared" si="29"/>
        <v/>
      </c>
      <c r="R187" s="81" t="str">
        <f t="shared" si="25"/>
        <v/>
      </c>
      <c r="S187" s="81" t="str">
        <f t="shared" si="26"/>
        <v/>
      </c>
      <c r="U187" s="81">
        <f t="shared" si="27"/>
        <v>0</v>
      </c>
      <c r="V187" s="81" t="str">
        <f t="shared" si="28"/>
        <v>Ja</v>
      </c>
    </row>
    <row r="188" spans="1:22" ht="24" customHeight="1" x14ac:dyDescent="0.25">
      <c r="A188" s="27">
        <v>179</v>
      </c>
      <c r="B188" s="21"/>
      <c r="C188" s="61"/>
      <c r="D188" s="171"/>
      <c r="E188" s="172"/>
      <c r="F188" s="172"/>
      <c r="G188" s="172"/>
      <c r="H188" s="169"/>
      <c r="I188" s="170"/>
      <c r="J188" s="84" t="str">
        <f t="shared" si="21"/>
        <v/>
      </c>
      <c r="K188" s="70" t="str">
        <f t="shared" si="22"/>
        <v/>
      </c>
      <c r="N188" s="40" t="str">
        <f t="shared" si="23"/>
        <v>Zeile nicht bearbeitet</v>
      </c>
      <c r="O188" s="41" t="str">
        <f t="shared" si="24"/>
        <v>Leere Zellen</v>
      </c>
      <c r="P188" s="42"/>
      <c r="Q188" s="27" t="str">
        <f t="shared" si="29"/>
        <v/>
      </c>
      <c r="R188" s="81" t="str">
        <f t="shared" si="25"/>
        <v/>
      </c>
      <c r="S188" s="81" t="str">
        <f t="shared" si="26"/>
        <v/>
      </c>
      <c r="U188" s="81">
        <f t="shared" si="27"/>
        <v>0</v>
      </c>
      <c r="V188" s="81" t="str">
        <f t="shared" si="28"/>
        <v>Ja</v>
      </c>
    </row>
    <row r="189" spans="1:22" ht="24" customHeight="1" x14ac:dyDescent="0.25">
      <c r="A189" s="27">
        <v>180</v>
      </c>
      <c r="B189" s="21"/>
      <c r="C189" s="61"/>
      <c r="D189" s="171"/>
      <c r="E189" s="172"/>
      <c r="F189" s="172"/>
      <c r="G189" s="172"/>
      <c r="H189" s="169"/>
      <c r="I189" s="170"/>
      <c r="J189" s="84" t="str">
        <f t="shared" si="21"/>
        <v/>
      </c>
      <c r="K189" s="70" t="str">
        <f t="shared" si="22"/>
        <v/>
      </c>
      <c r="N189" s="40" t="str">
        <f t="shared" si="23"/>
        <v>Zeile nicht bearbeitet</v>
      </c>
      <c r="O189" s="41" t="str">
        <f t="shared" si="24"/>
        <v>Leere Zellen</v>
      </c>
      <c r="P189" s="42"/>
      <c r="Q189" s="27" t="str">
        <f t="shared" si="29"/>
        <v/>
      </c>
      <c r="R189" s="81" t="str">
        <f t="shared" si="25"/>
        <v/>
      </c>
      <c r="S189" s="81" t="str">
        <f t="shared" si="26"/>
        <v/>
      </c>
      <c r="U189" s="81">
        <f t="shared" si="27"/>
        <v>0</v>
      </c>
      <c r="V189" s="81" t="str">
        <f t="shared" si="28"/>
        <v>Ja</v>
      </c>
    </row>
    <row r="190" spans="1:22" ht="24" customHeight="1" x14ac:dyDescent="0.25">
      <c r="A190" s="27">
        <v>181</v>
      </c>
      <c r="B190" s="21"/>
      <c r="C190" s="61"/>
      <c r="D190" s="171"/>
      <c r="E190" s="172"/>
      <c r="F190" s="172"/>
      <c r="G190" s="172"/>
      <c r="H190" s="169"/>
      <c r="I190" s="170"/>
      <c r="J190" s="84" t="str">
        <f t="shared" si="21"/>
        <v/>
      </c>
      <c r="K190" s="70" t="str">
        <f t="shared" si="22"/>
        <v/>
      </c>
      <c r="N190" s="40" t="str">
        <f t="shared" si="23"/>
        <v>Zeile nicht bearbeitet</v>
      </c>
      <c r="O190" s="41" t="str">
        <f t="shared" si="24"/>
        <v>Leere Zellen</v>
      </c>
      <c r="P190" s="42"/>
      <c r="Q190" s="27" t="str">
        <f t="shared" si="29"/>
        <v/>
      </c>
      <c r="R190" s="81" t="str">
        <f t="shared" si="25"/>
        <v/>
      </c>
      <c r="S190" s="81" t="str">
        <f t="shared" si="26"/>
        <v/>
      </c>
      <c r="U190" s="81">
        <f t="shared" si="27"/>
        <v>0</v>
      </c>
      <c r="V190" s="81" t="str">
        <f t="shared" si="28"/>
        <v>Ja</v>
      </c>
    </row>
    <row r="191" spans="1:22" ht="24" customHeight="1" x14ac:dyDescent="0.25">
      <c r="A191" s="27">
        <v>182</v>
      </c>
      <c r="B191" s="21"/>
      <c r="C191" s="61"/>
      <c r="D191" s="171"/>
      <c r="E191" s="172"/>
      <c r="F191" s="172"/>
      <c r="G191" s="172"/>
      <c r="H191" s="169"/>
      <c r="I191" s="170"/>
      <c r="J191" s="84" t="str">
        <f t="shared" si="21"/>
        <v/>
      </c>
      <c r="K191" s="70" t="str">
        <f t="shared" si="22"/>
        <v/>
      </c>
      <c r="N191" s="40" t="str">
        <f t="shared" si="23"/>
        <v>Zeile nicht bearbeitet</v>
      </c>
      <c r="O191" s="41" t="str">
        <f t="shared" si="24"/>
        <v>Leere Zellen</v>
      </c>
      <c r="P191" s="42"/>
      <c r="Q191" s="27" t="str">
        <f t="shared" si="29"/>
        <v/>
      </c>
      <c r="R191" s="81" t="str">
        <f t="shared" si="25"/>
        <v/>
      </c>
      <c r="S191" s="81" t="str">
        <f t="shared" si="26"/>
        <v/>
      </c>
      <c r="U191" s="81">
        <f t="shared" si="27"/>
        <v>0</v>
      </c>
      <c r="V191" s="81" t="str">
        <f t="shared" si="28"/>
        <v>Ja</v>
      </c>
    </row>
    <row r="192" spans="1:22" ht="24" customHeight="1" x14ac:dyDescent="0.25">
      <c r="A192" s="27">
        <v>183</v>
      </c>
      <c r="B192" s="21"/>
      <c r="C192" s="61"/>
      <c r="D192" s="171"/>
      <c r="E192" s="172"/>
      <c r="F192" s="172"/>
      <c r="G192" s="172"/>
      <c r="H192" s="169"/>
      <c r="I192" s="170"/>
      <c r="J192" s="84" t="str">
        <f t="shared" si="21"/>
        <v/>
      </c>
      <c r="K192" s="70" t="str">
        <f t="shared" si="22"/>
        <v/>
      </c>
      <c r="N192" s="40" t="str">
        <f t="shared" si="23"/>
        <v>Zeile nicht bearbeitet</v>
      </c>
      <c r="O192" s="41" t="str">
        <f t="shared" si="24"/>
        <v>Leere Zellen</v>
      </c>
      <c r="P192" s="42"/>
      <c r="Q192" s="27" t="str">
        <f t="shared" si="29"/>
        <v/>
      </c>
      <c r="R192" s="81" t="str">
        <f t="shared" si="25"/>
        <v/>
      </c>
      <c r="S192" s="81" t="str">
        <f t="shared" si="26"/>
        <v/>
      </c>
      <c r="U192" s="81">
        <f t="shared" si="27"/>
        <v>0</v>
      </c>
      <c r="V192" s="81" t="str">
        <f t="shared" si="28"/>
        <v>Ja</v>
      </c>
    </row>
    <row r="193" spans="1:22" ht="24" customHeight="1" x14ac:dyDescent="0.25">
      <c r="A193" s="27">
        <v>184</v>
      </c>
      <c r="B193" s="21"/>
      <c r="C193" s="61"/>
      <c r="D193" s="171"/>
      <c r="E193" s="172"/>
      <c r="F193" s="172"/>
      <c r="G193" s="172"/>
      <c r="H193" s="169"/>
      <c r="I193" s="170"/>
      <c r="J193" s="84" t="str">
        <f t="shared" si="21"/>
        <v/>
      </c>
      <c r="K193" s="70" t="str">
        <f t="shared" si="22"/>
        <v/>
      </c>
      <c r="N193" s="40" t="str">
        <f t="shared" si="23"/>
        <v>Zeile nicht bearbeitet</v>
      </c>
      <c r="O193" s="41" t="str">
        <f t="shared" si="24"/>
        <v>Leere Zellen</v>
      </c>
      <c r="P193" s="42"/>
      <c r="Q193" s="27" t="str">
        <f t="shared" si="29"/>
        <v/>
      </c>
      <c r="R193" s="81" t="str">
        <f t="shared" si="25"/>
        <v/>
      </c>
      <c r="S193" s="81" t="str">
        <f t="shared" si="26"/>
        <v/>
      </c>
      <c r="U193" s="81">
        <f t="shared" si="27"/>
        <v>0</v>
      </c>
      <c r="V193" s="81" t="str">
        <f t="shared" si="28"/>
        <v>Ja</v>
      </c>
    </row>
    <row r="194" spans="1:22" ht="24" customHeight="1" x14ac:dyDescent="0.25">
      <c r="A194" s="27">
        <v>185</v>
      </c>
      <c r="B194" s="21"/>
      <c r="C194" s="61"/>
      <c r="D194" s="171"/>
      <c r="E194" s="172"/>
      <c r="F194" s="172"/>
      <c r="G194" s="172"/>
      <c r="H194" s="169"/>
      <c r="I194" s="170"/>
      <c r="J194" s="84" t="str">
        <f t="shared" si="21"/>
        <v/>
      </c>
      <c r="K194" s="70" t="str">
        <f t="shared" si="22"/>
        <v/>
      </c>
      <c r="N194" s="40" t="str">
        <f t="shared" si="23"/>
        <v>Zeile nicht bearbeitet</v>
      </c>
      <c r="O194" s="41" t="str">
        <f t="shared" si="24"/>
        <v>Leere Zellen</v>
      </c>
      <c r="P194" s="42"/>
      <c r="Q194" s="27" t="str">
        <f t="shared" si="29"/>
        <v/>
      </c>
      <c r="R194" s="81" t="str">
        <f t="shared" si="25"/>
        <v/>
      </c>
      <c r="S194" s="81" t="str">
        <f t="shared" si="26"/>
        <v/>
      </c>
      <c r="U194" s="81">
        <f t="shared" si="27"/>
        <v>0</v>
      </c>
      <c r="V194" s="81" t="str">
        <f t="shared" si="28"/>
        <v>Ja</v>
      </c>
    </row>
    <row r="195" spans="1:22" ht="24" customHeight="1" x14ac:dyDescent="0.25">
      <c r="A195" s="27">
        <v>186</v>
      </c>
      <c r="B195" s="21"/>
      <c r="C195" s="61"/>
      <c r="D195" s="171"/>
      <c r="E195" s="172"/>
      <c r="F195" s="172"/>
      <c r="G195" s="172"/>
      <c r="H195" s="169"/>
      <c r="I195" s="170"/>
      <c r="J195" s="84" t="str">
        <f t="shared" si="21"/>
        <v/>
      </c>
      <c r="K195" s="70" t="str">
        <f t="shared" si="22"/>
        <v/>
      </c>
      <c r="N195" s="40" t="str">
        <f t="shared" si="23"/>
        <v>Zeile nicht bearbeitet</v>
      </c>
      <c r="O195" s="41" t="str">
        <f t="shared" si="24"/>
        <v>Leere Zellen</v>
      </c>
      <c r="P195" s="42"/>
      <c r="Q195" s="27" t="str">
        <f t="shared" si="29"/>
        <v/>
      </c>
      <c r="R195" s="81" t="str">
        <f t="shared" si="25"/>
        <v/>
      </c>
      <c r="S195" s="81" t="str">
        <f t="shared" si="26"/>
        <v/>
      </c>
      <c r="U195" s="81">
        <f t="shared" si="27"/>
        <v>0</v>
      </c>
      <c r="V195" s="81" t="str">
        <f t="shared" si="28"/>
        <v>Ja</v>
      </c>
    </row>
    <row r="196" spans="1:22" ht="24" customHeight="1" x14ac:dyDescent="0.25">
      <c r="A196" s="27">
        <v>187</v>
      </c>
      <c r="B196" s="21"/>
      <c r="C196" s="61"/>
      <c r="D196" s="171"/>
      <c r="E196" s="172"/>
      <c r="F196" s="172"/>
      <c r="G196" s="172"/>
      <c r="H196" s="169"/>
      <c r="I196" s="170"/>
      <c r="J196" s="84" t="str">
        <f t="shared" si="21"/>
        <v/>
      </c>
      <c r="K196" s="70" t="str">
        <f t="shared" si="22"/>
        <v/>
      </c>
      <c r="N196" s="40" t="str">
        <f t="shared" si="23"/>
        <v>Zeile nicht bearbeitet</v>
      </c>
      <c r="O196" s="41" t="str">
        <f t="shared" si="24"/>
        <v>Leere Zellen</v>
      </c>
      <c r="P196" s="42"/>
      <c r="Q196" s="27" t="str">
        <f t="shared" si="29"/>
        <v/>
      </c>
      <c r="R196" s="81" t="str">
        <f t="shared" si="25"/>
        <v/>
      </c>
      <c r="S196" s="81" t="str">
        <f t="shared" si="26"/>
        <v/>
      </c>
      <c r="U196" s="81">
        <f t="shared" si="27"/>
        <v>0</v>
      </c>
      <c r="V196" s="81" t="str">
        <f t="shared" si="28"/>
        <v>Ja</v>
      </c>
    </row>
    <row r="197" spans="1:22" ht="24" customHeight="1" x14ac:dyDescent="0.25">
      <c r="A197" s="27">
        <v>188</v>
      </c>
      <c r="B197" s="21"/>
      <c r="C197" s="61"/>
      <c r="D197" s="171"/>
      <c r="E197" s="172"/>
      <c r="F197" s="172"/>
      <c r="G197" s="172"/>
      <c r="H197" s="169"/>
      <c r="I197" s="170"/>
      <c r="J197" s="84" t="str">
        <f t="shared" si="21"/>
        <v/>
      </c>
      <c r="K197" s="70" t="str">
        <f t="shared" si="22"/>
        <v/>
      </c>
      <c r="N197" s="40" t="str">
        <f t="shared" si="23"/>
        <v>Zeile nicht bearbeitet</v>
      </c>
      <c r="O197" s="41" t="str">
        <f t="shared" si="24"/>
        <v>Leere Zellen</v>
      </c>
      <c r="P197" s="42"/>
      <c r="Q197" s="27" t="str">
        <f t="shared" si="29"/>
        <v/>
      </c>
      <c r="R197" s="81" t="str">
        <f t="shared" si="25"/>
        <v/>
      </c>
      <c r="S197" s="81" t="str">
        <f t="shared" si="26"/>
        <v/>
      </c>
      <c r="U197" s="81">
        <f t="shared" si="27"/>
        <v>0</v>
      </c>
      <c r="V197" s="81" t="str">
        <f t="shared" si="28"/>
        <v>Ja</v>
      </c>
    </row>
    <row r="198" spans="1:22" ht="24" customHeight="1" x14ac:dyDescent="0.25">
      <c r="A198" s="27">
        <v>189</v>
      </c>
      <c r="B198" s="21"/>
      <c r="C198" s="61"/>
      <c r="D198" s="171"/>
      <c r="E198" s="172"/>
      <c r="F198" s="172"/>
      <c r="G198" s="172"/>
      <c r="H198" s="169"/>
      <c r="I198" s="170"/>
      <c r="J198" s="84" t="str">
        <f t="shared" si="21"/>
        <v/>
      </c>
      <c r="K198" s="70" t="str">
        <f t="shared" si="22"/>
        <v/>
      </c>
      <c r="N198" s="40" t="str">
        <f t="shared" si="23"/>
        <v>Zeile nicht bearbeitet</v>
      </c>
      <c r="O198" s="41" t="str">
        <f t="shared" si="24"/>
        <v>Leere Zellen</v>
      </c>
      <c r="P198" s="42"/>
      <c r="Q198" s="27" t="str">
        <f t="shared" si="29"/>
        <v/>
      </c>
      <c r="R198" s="81" t="str">
        <f t="shared" si="25"/>
        <v/>
      </c>
      <c r="S198" s="81" t="str">
        <f t="shared" si="26"/>
        <v/>
      </c>
      <c r="U198" s="81">
        <f t="shared" si="27"/>
        <v>0</v>
      </c>
      <c r="V198" s="81" t="str">
        <f t="shared" si="28"/>
        <v>Ja</v>
      </c>
    </row>
    <row r="199" spans="1:22" ht="24" customHeight="1" x14ac:dyDescent="0.25">
      <c r="A199" s="27">
        <v>190</v>
      </c>
      <c r="B199" s="21"/>
      <c r="C199" s="61"/>
      <c r="D199" s="171"/>
      <c r="E199" s="172"/>
      <c r="F199" s="172"/>
      <c r="G199" s="172"/>
      <c r="H199" s="169"/>
      <c r="I199" s="170"/>
      <c r="J199" s="84" t="str">
        <f t="shared" si="21"/>
        <v/>
      </c>
      <c r="K199" s="70" t="str">
        <f t="shared" si="22"/>
        <v/>
      </c>
      <c r="N199" s="40" t="str">
        <f t="shared" si="23"/>
        <v>Zeile nicht bearbeitet</v>
      </c>
      <c r="O199" s="41" t="str">
        <f t="shared" si="24"/>
        <v>Leere Zellen</v>
      </c>
      <c r="P199" s="42"/>
      <c r="Q199" s="27" t="str">
        <f t="shared" si="29"/>
        <v/>
      </c>
      <c r="R199" s="81" t="str">
        <f t="shared" si="25"/>
        <v/>
      </c>
      <c r="S199" s="81" t="str">
        <f t="shared" si="26"/>
        <v/>
      </c>
      <c r="U199" s="81">
        <f t="shared" si="27"/>
        <v>0</v>
      </c>
      <c r="V199" s="81" t="str">
        <f t="shared" si="28"/>
        <v>Ja</v>
      </c>
    </row>
    <row r="200" spans="1:22" ht="24" customHeight="1" x14ac:dyDescent="0.25">
      <c r="A200" s="27">
        <v>191</v>
      </c>
      <c r="B200" s="21"/>
      <c r="C200" s="61"/>
      <c r="D200" s="171"/>
      <c r="E200" s="172"/>
      <c r="F200" s="172"/>
      <c r="G200" s="172"/>
      <c r="H200" s="169"/>
      <c r="I200" s="170"/>
      <c r="J200" s="84" t="str">
        <f t="shared" si="21"/>
        <v/>
      </c>
      <c r="K200" s="70" t="str">
        <f t="shared" si="22"/>
        <v/>
      </c>
      <c r="N200" s="40" t="str">
        <f t="shared" si="23"/>
        <v>Zeile nicht bearbeitet</v>
      </c>
      <c r="O200" s="41" t="str">
        <f t="shared" si="24"/>
        <v>Leere Zellen</v>
      </c>
      <c r="P200" s="42"/>
      <c r="Q200" s="27" t="str">
        <f t="shared" si="29"/>
        <v/>
      </c>
      <c r="R200" s="81" t="str">
        <f t="shared" si="25"/>
        <v/>
      </c>
      <c r="S200" s="81" t="str">
        <f t="shared" si="26"/>
        <v/>
      </c>
      <c r="U200" s="81">
        <f t="shared" si="27"/>
        <v>0</v>
      </c>
      <c r="V200" s="81" t="str">
        <f t="shared" si="28"/>
        <v>Ja</v>
      </c>
    </row>
    <row r="201" spans="1:22" ht="24" customHeight="1" x14ac:dyDescent="0.25">
      <c r="A201" s="27">
        <v>192</v>
      </c>
      <c r="B201" s="21"/>
      <c r="C201" s="61"/>
      <c r="D201" s="171"/>
      <c r="E201" s="172"/>
      <c r="F201" s="172"/>
      <c r="G201" s="172"/>
      <c r="H201" s="169"/>
      <c r="I201" s="170"/>
      <c r="J201" s="84" t="str">
        <f t="shared" si="21"/>
        <v/>
      </c>
      <c r="K201" s="70" t="str">
        <f t="shared" si="22"/>
        <v/>
      </c>
      <c r="N201" s="40" t="str">
        <f t="shared" si="23"/>
        <v>Zeile nicht bearbeitet</v>
      </c>
      <c r="O201" s="41" t="str">
        <f t="shared" si="24"/>
        <v>Leere Zellen</v>
      </c>
      <c r="P201" s="42"/>
      <c r="Q201" s="27" t="str">
        <f t="shared" si="29"/>
        <v/>
      </c>
      <c r="R201" s="81" t="str">
        <f t="shared" si="25"/>
        <v/>
      </c>
      <c r="S201" s="81" t="str">
        <f t="shared" si="26"/>
        <v/>
      </c>
      <c r="U201" s="81">
        <f t="shared" si="27"/>
        <v>0</v>
      </c>
      <c r="V201" s="81" t="str">
        <f t="shared" si="28"/>
        <v>Ja</v>
      </c>
    </row>
    <row r="202" spans="1:22" ht="24" customHeight="1" x14ac:dyDescent="0.25">
      <c r="A202" s="27">
        <v>193</v>
      </c>
      <c r="B202" s="21"/>
      <c r="C202" s="61"/>
      <c r="D202" s="171"/>
      <c r="E202" s="172"/>
      <c r="F202" s="172"/>
      <c r="G202" s="172"/>
      <c r="H202" s="169"/>
      <c r="I202" s="170"/>
      <c r="J202" s="84" t="str">
        <f t="shared" si="21"/>
        <v/>
      </c>
      <c r="K202" s="70" t="str">
        <f t="shared" si="22"/>
        <v/>
      </c>
      <c r="N202" s="40" t="str">
        <f t="shared" si="23"/>
        <v>Zeile nicht bearbeitet</v>
      </c>
      <c r="O202" s="41" t="str">
        <f t="shared" si="24"/>
        <v>Leere Zellen</v>
      </c>
      <c r="P202" s="42"/>
      <c r="Q202" s="27" t="str">
        <f t="shared" si="29"/>
        <v/>
      </c>
      <c r="R202" s="81" t="str">
        <f t="shared" si="25"/>
        <v/>
      </c>
      <c r="S202" s="81" t="str">
        <f t="shared" si="26"/>
        <v/>
      </c>
      <c r="U202" s="81">
        <f t="shared" si="27"/>
        <v>0</v>
      </c>
      <c r="V202" s="81" t="str">
        <f t="shared" si="28"/>
        <v>Ja</v>
      </c>
    </row>
    <row r="203" spans="1:22" ht="24" customHeight="1" x14ac:dyDescent="0.25">
      <c r="A203" s="27">
        <v>194</v>
      </c>
      <c r="B203" s="21"/>
      <c r="C203" s="61"/>
      <c r="D203" s="171"/>
      <c r="E203" s="172"/>
      <c r="F203" s="172"/>
      <c r="G203" s="172"/>
      <c r="H203" s="169"/>
      <c r="I203" s="170"/>
      <c r="J203" s="84" t="str">
        <f t="shared" ref="J203:J209" si="30">IF(S203="Duplikat","Please check for plausibility","")</f>
        <v/>
      </c>
      <c r="K203" s="70" t="str">
        <f t="shared" ref="K203:K209" si="31">IF(N203="Zeile nicht bearbeitet","",IF(AND(N203="Zeile bearbeitet",O203="Leere Zellen"),"Complete the entire row",IF(AND(N203="Zeile bearbeitet",O203="Keine leere Zellen"),"")))</f>
        <v/>
      </c>
      <c r="N203" s="40" t="str">
        <f t="shared" ref="N203:N209" si="32">IF(OR(B203&lt;&gt;"",C203&lt;&gt;"",D203&lt;&gt;"",H203&lt;&gt;""),"Zeile bearbeitet","Zeile nicht bearbeitet")</f>
        <v>Zeile nicht bearbeitet</v>
      </c>
      <c r="O203" s="41" t="str">
        <f t="shared" ref="O203:O209" si="33">IF(OR(B203="",C203="",D203="",H203=""),"Leere Zellen","Keine leere Zellen")</f>
        <v>Leere Zellen</v>
      </c>
      <c r="P203" s="42"/>
      <c r="Q203" s="27" t="str">
        <f t="shared" si="29"/>
        <v/>
      </c>
      <c r="R203" s="81" t="str">
        <f t="shared" ref="R203:R209" si="34">IF(B203="","",IF(COUNTIF($B$10:$B$209,B203)&gt;1,"Duplikat","Unikat"))</f>
        <v/>
      </c>
      <c r="S203" s="81" t="str">
        <f t="shared" ref="S203:S209" si="35">IF(C203="","",IF(COUNTIF($C$10:$C$209,C203)&gt;1,"Duplikat","Unikat"))</f>
        <v/>
      </c>
      <c r="U203" s="81">
        <f t="shared" ref="U203:U209" si="36">IF(S203="Duplikat",1,0)</f>
        <v>0</v>
      </c>
      <c r="V203" s="81" t="str">
        <f t="shared" ref="V203:V209" si="37">IF(AND(U203=0,OR($J$6="",$J$6&lt;&gt;"")),"Ja",IF(AND(U203=1,$J$6&lt;&gt;""),"Ja","Nein"))</f>
        <v>Ja</v>
      </c>
    </row>
    <row r="204" spans="1:22" ht="24" customHeight="1" x14ac:dyDescent="0.25">
      <c r="A204" s="27">
        <v>195</v>
      </c>
      <c r="B204" s="21"/>
      <c r="C204" s="61"/>
      <c r="D204" s="171"/>
      <c r="E204" s="172"/>
      <c r="F204" s="172"/>
      <c r="G204" s="172"/>
      <c r="H204" s="169"/>
      <c r="I204" s="170"/>
      <c r="J204" s="84" t="str">
        <f t="shared" si="30"/>
        <v/>
      </c>
      <c r="K204" s="70" t="str">
        <f t="shared" si="31"/>
        <v/>
      </c>
      <c r="N204" s="40" t="str">
        <f t="shared" si="32"/>
        <v>Zeile nicht bearbeitet</v>
      </c>
      <c r="O204" s="41" t="str">
        <f t="shared" si="33"/>
        <v>Leere Zellen</v>
      </c>
      <c r="P204" s="42"/>
      <c r="Q204" s="27" t="str">
        <f t="shared" si="29"/>
        <v/>
      </c>
      <c r="R204" s="81" t="str">
        <f t="shared" si="34"/>
        <v/>
      </c>
      <c r="S204" s="81" t="str">
        <f t="shared" si="35"/>
        <v/>
      </c>
      <c r="U204" s="81">
        <f t="shared" si="36"/>
        <v>0</v>
      </c>
      <c r="V204" s="81" t="str">
        <f t="shared" si="37"/>
        <v>Ja</v>
      </c>
    </row>
    <row r="205" spans="1:22" ht="24" customHeight="1" x14ac:dyDescent="0.25">
      <c r="A205" s="27">
        <v>196</v>
      </c>
      <c r="B205" s="21"/>
      <c r="C205" s="61"/>
      <c r="D205" s="171"/>
      <c r="E205" s="172"/>
      <c r="F205" s="172"/>
      <c r="G205" s="172"/>
      <c r="H205" s="169"/>
      <c r="I205" s="170"/>
      <c r="J205" s="84" t="str">
        <f t="shared" si="30"/>
        <v/>
      </c>
      <c r="K205" s="70" t="str">
        <f t="shared" si="31"/>
        <v/>
      </c>
      <c r="N205" s="40" t="str">
        <f t="shared" si="32"/>
        <v>Zeile nicht bearbeitet</v>
      </c>
      <c r="O205" s="41" t="str">
        <f t="shared" si="33"/>
        <v>Leere Zellen</v>
      </c>
      <c r="P205" s="42"/>
      <c r="Q205" s="27" t="str">
        <f t="shared" si="29"/>
        <v/>
      </c>
      <c r="R205" s="81" t="str">
        <f t="shared" si="34"/>
        <v/>
      </c>
      <c r="S205" s="81" t="str">
        <f t="shared" si="35"/>
        <v/>
      </c>
      <c r="U205" s="81">
        <f t="shared" si="36"/>
        <v>0</v>
      </c>
      <c r="V205" s="81" t="str">
        <f t="shared" si="37"/>
        <v>Ja</v>
      </c>
    </row>
    <row r="206" spans="1:22" ht="24" customHeight="1" x14ac:dyDescent="0.25">
      <c r="A206" s="27">
        <v>197</v>
      </c>
      <c r="B206" s="21"/>
      <c r="C206" s="61"/>
      <c r="D206" s="171"/>
      <c r="E206" s="172"/>
      <c r="F206" s="172"/>
      <c r="G206" s="172"/>
      <c r="H206" s="169"/>
      <c r="I206" s="170"/>
      <c r="J206" s="84" t="str">
        <f t="shared" si="30"/>
        <v/>
      </c>
      <c r="K206" s="70" t="str">
        <f t="shared" si="31"/>
        <v/>
      </c>
      <c r="N206" s="40" t="str">
        <f t="shared" si="32"/>
        <v>Zeile nicht bearbeitet</v>
      </c>
      <c r="O206" s="41" t="str">
        <f t="shared" si="33"/>
        <v>Leere Zellen</v>
      </c>
      <c r="P206" s="42"/>
      <c r="Q206" s="27" t="str">
        <f t="shared" si="29"/>
        <v/>
      </c>
      <c r="R206" s="81" t="str">
        <f t="shared" si="34"/>
        <v/>
      </c>
      <c r="S206" s="81" t="str">
        <f t="shared" si="35"/>
        <v/>
      </c>
      <c r="U206" s="81">
        <f t="shared" si="36"/>
        <v>0</v>
      </c>
      <c r="V206" s="81" t="str">
        <f t="shared" si="37"/>
        <v>Ja</v>
      </c>
    </row>
    <row r="207" spans="1:22" ht="24" customHeight="1" x14ac:dyDescent="0.25">
      <c r="A207" s="27">
        <v>198</v>
      </c>
      <c r="B207" s="21"/>
      <c r="C207" s="61"/>
      <c r="D207" s="171"/>
      <c r="E207" s="172"/>
      <c r="F207" s="172"/>
      <c r="G207" s="172"/>
      <c r="H207" s="169"/>
      <c r="I207" s="170"/>
      <c r="J207" s="84" t="str">
        <f t="shared" si="30"/>
        <v/>
      </c>
      <c r="K207" s="70" t="str">
        <f t="shared" si="31"/>
        <v/>
      </c>
      <c r="N207" s="40" t="str">
        <f t="shared" si="32"/>
        <v>Zeile nicht bearbeitet</v>
      </c>
      <c r="O207" s="41" t="str">
        <f t="shared" si="33"/>
        <v>Leere Zellen</v>
      </c>
      <c r="P207" s="42"/>
      <c r="Q207" s="27" t="str">
        <f t="shared" si="29"/>
        <v/>
      </c>
      <c r="R207" s="81" t="str">
        <f t="shared" si="34"/>
        <v/>
      </c>
      <c r="S207" s="81" t="str">
        <f t="shared" si="35"/>
        <v/>
      </c>
      <c r="U207" s="81">
        <f t="shared" si="36"/>
        <v>0</v>
      </c>
      <c r="V207" s="81" t="str">
        <f t="shared" si="37"/>
        <v>Ja</v>
      </c>
    </row>
    <row r="208" spans="1:22" ht="24" customHeight="1" x14ac:dyDescent="0.25">
      <c r="A208" s="27">
        <v>199</v>
      </c>
      <c r="B208" s="21"/>
      <c r="C208" s="61"/>
      <c r="D208" s="171"/>
      <c r="E208" s="172"/>
      <c r="F208" s="172"/>
      <c r="G208" s="172"/>
      <c r="H208" s="169"/>
      <c r="I208" s="170"/>
      <c r="J208" s="84" t="str">
        <f t="shared" si="30"/>
        <v/>
      </c>
      <c r="K208" s="70" t="str">
        <f t="shared" si="31"/>
        <v/>
      </c>
      <c r="N208" s="40" t="str">
        <f t="shared" si="32"/>
        <v>Zeile nicht bearbeitet</v>
      </c>
      <c r="O208" s="41" t="str">
        <f t="shared" si="33"/>
        <v>Leere Zellen</v>
      </c>
      <c r="P208" s="42"/>
      <c r="Q208" s="27" t="str">
        <f t="shared" si="29"/>
        <v/>
      </c>
      <c r="R208" s="81" t="str">
        <f t="shared" si="34"/>
        <v/>
      </c>
      <c r="S208" s="81" t="str">
        <f t="shared" si="35"/>
        <v/>
      </c>
      <c r="U208" s="81">
        <f t="shared" si="36"/>
        <v>0</v>
      </c>
      <c r="V208" s="81" t="str">
        <f t="shared" si="37"/>
        <v>Ja</v>
      </c>
    </row>
    <row r="209" spans="1:22" ht="24" customHeight="1" x14ac:dyDescent="0.25">
      <c r="A209" s="27">
        <v>200</v>
      </c>
      <c r="B209" s="21"/>
      <c r="C209" s="61"/>
      <c r="D209" s="171"/>
      <c r="E209" s="172"/>
      <c r="F209" s="172"/>
      <c r="G209" s="172"/>
      <c r="H209" s="169"/>
      <c r="I209" s="170"/>
      <c r="J209" s="84" t="str">
        <f t="shared" si="30"/>
        <v/>
      </c>
      <c r="K209" s="70" t="str">
        <f t="shared" si="31"/>
        <v/>
      </c>
      <c r="N209" s="40" t="str">
        <f t="shared" si="32"/>
        <v>Zeile nicht bearbeitet</v>
      </c>
      <c r="O209" s="41" t="str">
        <f t="shared" si="33"/>
        <v>Leere Zellen</v>
      </c>
      <c r="P209" s="42"/>
      <c r="Q209" s="27" t="str">
        <f t="shared" si="29"/>
        <v/>
      </c>
      <c r="R209" s="81" t="str">
        <f t="shared" si="34"/>
        <v/>
      </c>
      <c r="S209" s="81" t="str">
        <f t="shared" si="35"/>
        <v/>
      </c>
      <c r="U209" s="81">
        <f t="shared" si="36"/>
        <v>0</v>
      </c>
      <c r="V209" s="81" t="str">
        <f t="shared" si="37"/>
        <v>Ja</v>
      </c>
    </row>
  </sheetData>
  <sheetProtection algorithmName="SHA-512" hashValue="aF2hGJmAuiASzox3YSPsiH5yXqJhXFPgnTrb5ZdPOsHKxSoQ8j3bgJRAqGWMkgwtiQTOTBlXNGUv/FGfeUWjQg==" saltValue="l99dWw3QJHygsXxDAUwFsw==" spinCount="100000" sheet="1" selectLockedCells="1"/>
  <dataConsolidate/>
  <mergeCells count="410">
    <mergeCell ref="A3:F3"/>
    <mergeCell ref="D205:G205"/>
    <mergeCell ref="H205:I205"/>
    <mergeCell ref="D206:G206"/>
    <mergeCell ref="H206:I206"/>
    <mergeCell ref="D207:G207"/>
    <mergeCell ref="H207:I207"/>
    <mergeCell ref="D208:G208"/>
    <mergeCell ref="H208:I208"/>
    <mergeCell ref="D204:G204"/>
    <mergeCell ref="H204:I204"/>
    <mergeCell ref="D192:G192"/>
    <mergeCell ref="H192:I192"/>
    <mergeCell ref="D193:G193"/>
    <mergeCell ref="H193:I193"/>
    <mergeCell ref="D194:G194"/>
    <mergeCell ref="H194:I194"/>
    <mergeCell ref="D185:G185"/>
    <mergeCell ref="H185:I185"/>
    <mergeCell ref="D186:G186"/>
    <mergeCell ref="H186:I186"/>
    <mergeCell ref="D187:G187"/>
    <mergeCell ref="H187:I187"/>
    <mergeCell ref="D188:G188"/>
    <mergeCell ref="U7:U8"/>
    <mergeCell ref="D200:G200"/>
    <mergeCell ref="H200:I200"/>
    <mergeCell ref="D201:G201"/>
    <mergeCell ref="H201:I201"/>
    <mergeCell ref="D202:G202"/>
    <mergeCell ref="H202:I202"/>
    <mergeCell ref="D203:G203"/>
    <mergeCell ref="H203:I203"/>
    <mergeCell ref="D195:G195"/>
    <mergeCell ref="H195:I195"/>
    <mergeCell ref="D196:G196"/>
    <mergeCell ref="A6:I7"/>
    <mergeCell ref="H196:I196"/>
    <mergeCell ref="D197:G197"/>
    <mergeCell ref="H197:I197"/>
    <mergeCell ref="D198:G198"/>
    <mergeCell ref="H198:I198"/>
    <mergeCell ref="D199:G199"/>
    <mergeCell ref="H199:I199"/>
    <mergeCell ref="D190:G190"/>
    <mergeCell ref="H190:I190"/>
    <mergeCell ref="D191:G191"/>
    <mergeCell ref="H191:I191"/>
    <mergeCell ref="H188:I188"/>
    <mergeCell ref="D189:G189"/>
    <mergeCell ref="H189:I189"/>
    <mergeCell ref="D180:G180"/>
    <mergeCell ref="H180:I180"/>
    <mergeCell ref="D181:G181"/>
    <mergeCell ref="H181:I181"/>
    <mergeCell ref="D182:G182"/>
    <mergeCell ref="H182:I182"/>
    <mergeCell ref="D183:G183"/>
    <mergeCell ref="H183:I183"/>
    <mergeCell ref="D184:G184"/>
    <mergeCell ref="H184:I184"/>
    <mergeCell ref="D175:G175"/>
    <mergeCell ref="H175:I175"/>
    <mergeCell ref="D176:G176"/>
    <mergeCell ref="H176:I176"/>
    <mergeCell ref="D177:G177"/>
    <mergeCell ref="H177:I177"/>
    <mergeCell ref="D178:G178"/>
    <mergeCell ref="H178:I178"/>
    <mergeCell ref="D179:G179"/>
    <mergeCell ref="H179:I179"/>
    <mergeCell ref="D170:G170"/>
    <mergeCell ref="H170:I170"/>
    <mergeCell ref="D171:G171"/>
    <mergeCell ref="H171:I171"/>
    <mergeCell ref="D172:G172"/>
    <mergeCell ref="H172:I172"/>
    <mergeCell ref="D173:G173"/>
    <mergeCell ref="H173:I173"/>
    <mergeCell ref="D174:G174"/>
    <mergeCell ref="H174:I174"/>
    <mergeCell ref="D165:G165"/>
    <mergeCell ref="H165:I165"/>
    <mergeCell ref="D166:G166"/>
    <mergeCell ref="H166:I166"/>
    <mergeCell ref="D167:G167"/>
    <mergeCell ref="H167:I167"/>
    <mergeCell ref="D168:G168"/>
    <mergeCell ref="H168:I168"/>
    <mergeCell ref="D169:G169"/>
    <mergeCell ref="H169:I169"/>
    <mergeCell ref="D160:G160"/>
    <mergeCell ref="H160:I160"/>
    <mergeCell ref="D161:G161"/>
    <mergeCell ref="H161:I161"/>
    <mergeCell ref="D162:G162"/>
    <mergeCell ref="H162:I162"/>
    <mergeCell ref="D163:G163"/>
    <mergeCell ref="H163:I163"/>
    <mergeCell ref="D164:G164"/>
    <mergeCell ref="H164:I164"/>
    <mergeCell ref="D155:G155"/>
    <mergeCell ref="H155:I155"/>
    <mergeCell ref="D156:G156"/>
    <mergeCell ref="H156:I156"/>
    <mergeCell ref="D157:G157"/>
    <mergeCell ref="H157:I157"/>
    <mergeCell ref="D158:G158"/>
    <mergeCell ref="H158:I158"/>
    <mergeCell ref="D159:G159"/>
    <mergeCell ref="H159:I159"/>
    <mergeCell ref="D150:G150"/>
    <mergeCell ref="H150:I150"/>
    <mergeCell ref="D151:G151"/>
    <mergeCell ref="H151:I151"/>
    <mergeCell ref="D152:G152"/>
    <mergeCell ref="H152:I152"/>
    <mergeCell ref="D153:G153"/>
    <mergeCell ref="H153:I153"/>
    <mergeCell ref="D154:G154"/>
    <mergeCell ref="H154:I154"/>
    <mergeCell ref="D145:G145"/>
    <mergeCell ref="H145:I145"/>
    <mergeCell ref="D146:G146"/>
    <mergeCell ref="H146:I146"/>
    <mergeCell ref="D147:G147"/>
    <mergeCell ref="H147:I147"/>
    <mergeCell ref="D148:G148"/>
    <mergeCell ref="H148:I148"/>
    <mergeCell ref="D149:G149"/>
    <mergeCell ref="H149:I149"/>
    <mergeCell ref="D140:G140"/>
    <mergeCell ref="H140:I140"/>
    <mergeCell ref="D141:G141"/>
    <mergeCell ref="H141:I141"/>
    <mergeCell ref="D142:G142"/>
    <mergeCell ref="H142:I142"/>
    <mergeCell ref="D143:G143"/>
    <mergeCell ref="H143:I143"/>
    <mergeCell ref="D144:G144"/>
    <mergeCell ref="H144:I144"/>
    <mergeCell ref="D135:G135"/>
    <mergeCell ref="H135:I135"/>
    <mergeCell ref="D136:G136"/>
    <mergeCell ref="H136:I136"/>
    <mergeCell ref="D137:G137"/>
    <mergeCell ref="H137:I137"/>
    <mergeCell ref="D138:G138"/>
    <mergeCell ref="H138:I138"/>
    <mergeCell ref="D139:G139"/>
    <mergeCell ref="H139:I139"/>
    <mergeCell ref="D130:G130"/>
    <mergeCell ref="H130:I130"/>
    <mergeCell ref="D131:G131"/>
    <mergeCell ref="H131:I131"/>
    <mergeCell ref="D132:G132"/>
    <mergeCell ref="H132:I132"/>
    <mergeCell ref="D133:G133"/>
    <mergeCell ref="H133:I133"/>
    <mergeCell ref="D134:G134"/>
    <mergeCell ref="H134:I134"/>
    <mergeCell ref="D125:G125"/>
    <mergeCell ref="H125:I125"/>
    <mergeCell ref="D126:G126"/>
    <mergeCell ref="H126:I126"/>
    <mergeCell ref="D127:G127"/>
    <mergeCell ref="H127:I127"/>
    <mergeCell ref="D128:G128"/>
    <mergeCell ref="H128:I128"/>
    <mergeCell ref="D129:G129"/>
    <mergeCell ref="H129:I129"/>
    <mergeCell ref="D120:G120"/>
    <mergeCell ref="H120:I120"/>
    <mergeCell ref="D121:G121"/>
    <mergeCell ref="H121:I121"/>
    <mergeCell ref="D122:G122"/>
    <mergeCell ref="H122:I122"/>
    <mergeCell ref="D123:G123"/>
    <mergeCell ref="H123:I123"/>
    <mergeCell ref="D124:G124"/>
    <mergeCell ref="H124:I124"/>
    <mergeCell ref="D115:G115"/>
    <mergeCell ref="H115:I115"/>
    <mergeCell ref="D116:G116"/>
    <mergeCell ref="H116:I116"/>
    <mergeCell ref="D117:G117"/>
    <mergeCell ref="H117:I117"/>
    <mergeCell ref="D118:G118"/>
    <mergeCell ref="H118:I118"/>
    <mergeCell ref="D119:G119"/>
    <mergeCell ref="H119:I119"/>
    <mergeCell ref="D4:E4"/>
    <mergeCell ref="H13:I13"/>
    <mergeCell ref="H9:I9"/>
    <mergeCell ref="H10:I10"/>
    <mergeCell ref="D10:G10"/>
    <mergeCell ref="D13:G13"/>
    <mergeCell ref="H11:I11"/>
    <mergeCell ref="H12:I12"/>
    <mergeCell ref="D9:G9"/>
    <mergeCell ref="D11:G11"/>
    <mergeCell ref="D12:G12"/>
    <mergeCell ref="A5:I5"/>
    <mergeCell ref="D21:G21"/>
    <mergeCell ref="H21:I21"/>
    <mergeCell ref="D22:G22"/>
    <mergeCell ref="H22:I22"/>
    <mergeCell ref="D23:G23"/>
    <mergeCell ref="H23:I23"/>
    <mergeCell ref="D27:G27"/>
    <mergeCell ref="H27:I27"/>
    <mergeCell ref="H14:I14"/>
    <mergeCell ref="H15:I15"/>
    <mergeCell ref="H16:I16"/>
    <mergeCell ref="H17:I17"/>
    <mergeCell ref="H18:I18"/>
    <mergeCell ref="D19:G19"/>
    <mergeCell ref="H19:I19"/>
    <mergeCell ref="D14:G14"/>
    <mergeCell ref="D15:G15"/>
    <mergeCell ref="D16:G16"/>
    <mergeCell ref="D17:G17"/>
    <mergeCell ref="D18:G18"/>
    <mergeCell ref="D20:G20"/>
    <mergeCell ref="H20:I20"/>
    <mergeCell ref="D24:G24"/>
    <mergeCell ref="H24:I24"/>
    <mergeCell ref="D52:G52"/>
    <mergeCell ref="H52:I52"/>
    <mergeCell ref="D25:G25"/>
    <mergeCell ref="H25:I25"/>
    <mergeCell ref="D26:G26"/>
    <mergeCell ref="H26:I26"/>
    <mergeCell ref="D40:G40"/>
    <mergeCell ref="H40:I40"/>
    <mergeCell ref="D41:G41"/>
    <mergeCell ref="H41:I41"/>
    <mergeCell ref="D29:G29"/>
    <mergeCell ref="H29:I29"/>
    <mergeCell ref="D37:G37"/>
    <mergeCell ref="H37:I37"/>
    <mergeCell ref="D38:G38"/>
    <mergeCell ref="H38:I38"/>
    <mergeCell ref="D39:G39"/>
    <mergeCell ref="H39:I39"/>
    <mergeCell ref="D28:G28"/>
    <mergeCell ref="H28:I28"/>
    <mergeCell ref="D30:G30"/>
    <mergeCell ref="H30:I30"/>
    <mergeCell ref="D31:G31"/>
    <mergeCell ref="H31:I31"/>
    <mergeCell ref="D32:G32"/>
    <mergeCell ref="H32:I32"/>
    <mergeCell ref="D33:G33"/>
    <mergeCell ref="H33:I33"/>
    <mergeCell ref="D42:G42"/>
    <mergeCell ref="H42:I42"/>
    <mergeCell ref="D46:G46"/>
    <mergeCell ref="H46:I46"/>
    <mergeCell ref="D47:G47"/>
    <mergeCell ref="D34:G34"/>
    <mergeCell ref="H34:I34"/>
    <mergeCell ref="D35:G35"/>
    <mergeCell ref="H35:I35"/>
    <mergeCell ref="D36:G36"/>
    <mergeCell ref="H36:I36"/>
    <mergeCell ref="D51:G51"/>
    <mergeCell ref="H51:I51"/>
    <mergeCell ref="D48:G48"/>
    <mergeCell ref="H48:I48"/>
    <mergeCell ref="D43:G43"/>
    <mergeCell ref="H43:I43"/>
    <mergeCell ref="D44:G44"/>
    <mergeCell ref="H44:I44"/>
    <mergeCell ref="D45:G45"/>
    <mergeCell ref="H45:I45"/>
    <mergeCell ref="H47:I47"/>
    <mergeCell ref="D49:G49"/>
    <mergeCell ref="H49:I49"/>
    <mergeCell ref="D50:G50"/>
    <mergeCell ref="H50:I50"/>
    <mergeCell ref="D55:G55"/>
    <mergeCell ref="H55:I55"/>
    <mergeCell ref="D56:G56"/>
    <mergeCell ref="H56:I56"/>
    <mergeCell ref="D57:G57"/>
    <mergeCell ref="H57:I57"/>
    <mergeCell ref="D53:G53"/>
    <mergeCell ref="H53:I53"/>
    <mergeCell ref="D54:G54"/>
    <mergeCell ref="H54:I54"/>
    <mergeCell ref="D61:G61"/>
    <mergeCell ref="H61:I61"/>
    <mergeCell ref="D62:G62"/>
    <mergeCell ref="H62:I62"/>
    <mergeCell ref="D63:G63"/>
    <mergeCell ref="H63:I63"/>
    <mergeCell ref="D58:G58"/>
    <mergeCell ref="H58:I58"/>
    <mergeCell ref="D59:G59"/>
    <mergeCell ref="H59:I59"/>
    <mergeCell ref="D60:G60"/>
    <mergeCell ref="H60:I60"/>
    <mergeCell ref="D67:G67"/>
    <mergeCell ref="H67:I67"/>
    <mergeCell ref="D68:G68"/>
    <mergeCell ref="H68:I68"/>
    <mergeCell ref="D69:G69"/>
    <mergeCell ref="H69:I69"/>
    <mergeCell ref="D64:G64"/>
    <mergeCell ref="H64:I64"/>
    <mergeCell ref="D65:G65"/>
    <mergeCell ref="H65:I65"/>
    <mergeCell ref="D66:G66"/>
    <mergeCell ref="H66:I66"/>
    <mergeCell ref="D73:G73"/>
    <mergeCell ref="H73:I73"/>
    <mergeCell ref="D74:G74"/>
    <mergeCell ref="H74:I74"/>
    <mergeCell ref="D75:G75"/>
    <mergeCell ref="H75:I75"/>
    <mergeCell ref="D70:G70"/>
    <mergeCell ref="H70:I70"/>
    <mergeCell ref="D71:G71"/>
    <mergeCell ref="H71:I71"/>
    <mergeCell ref="D72:G72"/>
    <mergeCell ref="H72:I72"/>
    <mergeCell ref="D79:G79"/>
    <mergeCell ref="H79:I79"/>
    <mergeCell ref="D80:G80"/>
    <mergeCell ref="H80:I80"/>
    <mergeCell ref="D81:G81"/>
    <mergeCell ref="H81:I81"/>
    <mergeCell ref="D76:G76"/>
    <mergeCell ref="H76:I76"/>
    <mergeCell ref="D77:G77"/>
    <mergeCell ref="H77:I77"/>
    <mergeCell ref="D78:G78"/>
    <mergeCell ref="H78:I78"/>
    <mergeCell ref="H86:I86"/>
    <mergeCell ref="D87:G87"/>
    <mergeCell ref="H87:I87"/>
    <mergeCell ref="D82:G82"/>
    <mergeCell ref="H82:I82"/>
    <mergeCell ref="D83:G83"/>
    <mergeCell ref="H83:I83"/>
    <mergeCell ref="D84:G84"/>
    <mergeCell ref="H84:I84"/>
    <mergeCell ref="H85:I85"/>
    <mergeCell ref="D86:G86"/>
    <mergeCell ref="D102:G102"/>
    <mergeCell ref="H102:I102"/>
    <mergeCell ref="D103:G103"/>
    <mergeCell ref="H103:I103"/>
    <mergeCell ref="D94:G94"/>
    <mergeCell ref="H94:I94"/>
    <mergeCell ref="D95:G95"/>
    <mergeCell ref="H95:I95"/>
    <mergeCell ref="D96:G96"/>
    <mergeCell ref="H96:I96"/>
    <mergeCell ref="D97:G97"/>
    <mergeCell ref="H97:I97"/>
    <mergeCell ref="D209:G209"/>
    <mergeCell ref="H209:I209"/>
    <mergeCell ref="D104:G104"/>
    <mergeCell ref="H104:I104"/>
    <mergeCell ref="D105:G105"/>
    <mergeCell ref="H105:I105"/>
    <mergeCell ref="D106:G106"/>
    <mergeCell ref="H106:I106"/>
    <mergeCell ref="D107:G107"/>
    <mergeCell ref="H107:I107"/>
    <mergeCell ref="D108:G108"/>
    <mergeCell ref="H108:I108"/>
    <mergeCell ref="D109:G109"/>
    <mergeCell ref="H109:I109"/>
    <mergeCell ref="D110:G110"/>
    <mergeCell ref="H110:I110"/>
    <mergeCell ref="D111:G111"/>
    <mergeCell ref="H111:I111"/>
    <mergeCell ref="D112:G112"/>
    <mergeCell ref="H112:I112"/>
    <mergeCell ref="D113:G113"/>
    <mergeCell ref="H113:I113"/>
    <mergeCell ref="D114:G114"/>
    <mergeCell ref="H114:I114"/>
    <mergeCell ref="J5:K5"/>
    <mergeCell ref="J6:K7"/>
    <mergeCell ref="A1:F1"/>
    <mergeCell ref="D98:G98"/>
    <mergeCell ref="H98:I98"/>
    <mergeCell ref="D99:G99"/>
    <mergeCell ref="H99:I99"/>
    <mergeCell ref="D101:G101"/>
    <mergeCell ref="H101:I101"/>
    <mergeCell ref="D100:G100"/>
    <mergeCell ref="H100:I100"/>
    <mergeCell ref="D91:G91"/>
    <mergeCell ref="H91:I91"/>
    <mergeCell ref="D92:G92"/>
    <mergeCell ref="H92:I92"/>
    <mergeCell ref="D93:G93"/>
    <mergeCell ref="H93:I93"/>
    <mergeCell ref="D88:G88"/>
    <mergeCell ref="H88:I88"/>
    <mergeCell ref="D89:G89"/>
    <mergeCell ref="H89:I89"/>
    <mergeCell ref="D90:G90"/>
    <mergeCell ref="H90:I90"/>
    <mergeCell ref="D85:G85"/>
  </mergeCells>
  <phoneticPr fontId="0" type="noConversion"/>
  <conditionalFormatting sqref="B10:B209">
    <cfRule type="expression" dxfId="10" priority="7" stopIfTrue="1">
      <formula>AND($N10="Zeile bearbeitet",LEN(TRIM($B10))=0)</formula>
    </cfRule>
  </conditionalFormatting>
  <conditionalFormatting sqref="C10:C209">
    <cfRule type="expression" dxfId="9" priority="4">
      <formula>IF($N10="Zeile bearbeitet",LEN(TRIM($C10))=0)</formula>
    </cfRule>
  </conditionalFormatting>
  <conditionalFormatting sqref="D10:G209">
    <cfRule type="expression" dxfId="8" priority="6" stopIfTrue="1">
      <formula>IF($N10="Zeile bearbeitet",LEN(TRIM($D10))=0)</formula>
    </cfRule>
  </conditionalFormatting>
  <conditionalFormatting sqref="H10:H209">
    <cfRule type="expression" dxfId="7" priority="5" stopIfTrue="1">
      <formula>IF($N10="Zeile bearbeitet",LEN(TRIM($H10))=0)</formula>
    </cfRule>
  </conditionalFormatting>
  <conditionalFormatting sqref="J5:K5">
    <cfRule type="expression" dxfId="6" priority="23">
      <formula>$U$9&gt;0</formula>
    </cfRule>
  </conditionalFormatting>
  <conditionalFormatting sqref="J6:K7">
    <cfRule type="expression" dxfId="5" priority="20">
      <formula>$U$9=0</formula>
    </cfRule>
    <cfRule type="expression" dxfId="4" priority="21">
      <formula>AND($U$9&gt;0,LEN(TRIM(J6))=0)</formula>
    </cfRule>
    <cfRule type="expression" dxfId="3" priority="22">
      <formula>$U$9&gt;0</formula>
    </cfRule>
  </conditionalFormatting>
  <conditionalFormatting sqref="K10:K209">
    <cfRule type="expression" dxfId="0" priority="8717" stopIfTrue="1">
      <formula>$K10="Zeile vollständig zu bearbeiten"</formula>
    </cfRule>
  </conditionalFormatting>
  <dataValidations count="5">
    <dataValidation type="list" allowBlank="1" showInputMessage="1" showErrorMessage="1" errorTitle="Hinweis" error="Auswahl treffen über Dropdown-Liste." sqref="H10:I209" xr:uid="{00000000-0002-0000-0200-000000000000}">
      <formula1>"BET, Ablatio"</formula1>
    </dataValidation>
    <dataValidation type="textLength" allowBlank="1" showInputMessage="1" showErrorMessage="1" errorTitle="Eingabefehler" error="Nur Texteingabe bis 150 Zeichen möglich." sqref="D10:G209" xr:uid="{00000000-0002-0000-0200-000002000000}">
      <formula1>0</formula1>
      <formula2>150</formula2>
    </dataValidation>
    <dataValidation allowBlank="1" showInputMessage="1" showErrorMessage="1" errorTitle="Hinweis" error="Auswahl treffen über Dropdown-Liste." sqref="J1:J4 J8:J1048576" xr:uid="{00000000-0002-0000-0200-000003000000}"/>
    <dataValidation type="date" allowBlank="1" showInputMessage="1" showErrorMessage="1" errorTitle="Eingabefehler" error="Format: tt.mm.jjjj_x000a__x000a_Zeitraum zwischen 01.01.1900 - 31.12.2021 angeben." sqref="C10:C209" xr:uid="{00000000-0002-0000-0200-000004000000}">
      <formula1>1</formula1>
      <formula2>44561</formula2>
    </dataValidation>
    <dataValidation type="date" allowBlank="1" showInputMessage="1" showErrorMessage="1" errorTitle="Eingabefehler" error="Format: tt.mm.jjjj_x000a__x000a_Zeitraum zwichen 01.01.2018 - 31.12.2023 angeben." sqref="B10:B209" xr:uid="{22952B41-D99E-4172-A4A5-F9492F6B5087}">
      <formula1>43101</formula1>
      <formula2>45291</formula2>
    </dataValidation>
  </dataValidations>
  <pageMargins left="0.59" right="3.9E-2" top="0.39" bottom="0.73899999999999999" header="0.11799999999999999" footer="0.11"/>
  <pageSetup scale="96" orientation="portrait" r:id="rId1"/>
  <headerFooter>
    <oddFooter>&amp;L&amp;"Arial,Standard"&amp;7&amp;F&amp;R&amp;"Arial,Standard"&amp;7&amp;P</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C38ADA6-04A8-4FB8-958F-F6991DE17A43}">
            <xm:f>NOT(ISERROR(SEARCH($K$9,K1)))</xm:f>
            <xm:f>$K$9</xm:f>
            <x14:dxf>
              <fill>
                <patternFill patternType="none">
                  <bgColor auto="1"/>
                </patternFill>
              </fill>
            </x14:dxf>
          </x14:cfRule>
          <x14:cfRule type="containsText" priority="2" operator="containsText" id="{50468BB6-2BAE-401C-BFCF-16FB5C001E0E}">
            <xm:f>NOT(ISERROR(SEARCH($K$10,K1)))</xm:f>
            <xm:f>$K$10</xm:f>
            <x14:dxf>
              <fill>
                <patternFill>
                  <bgColor rgb="FFFF7C80"/>
                </patternFill>
              </fill>
            </x14:dxf>
          </x14:cfRule>
          <xm:sqref>K1:K1048576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8"/>
  <sheetViews>
    <sheetView showGridLines="0" zoomScaleNormal="100" workbookViewId="0">
      <selection activeCell="E18" sqref="E18"/>
    </sheetView>
  </sheetViews>
  <sheetFormatPr baseColWidth="10" defaultColWidth="11.42578125" defaultRowHeight="12.75" x14ac:dyDescent="0.2"/>
  <cols>
    <col min="1" max="1" width="22.5703125" style="1" customWidth="1"/>
    <col min="2" max="2" width="37.42578125" style="1" customWidth="1"/>
    <col min="3" max="3" width="39.85546875" style="1" customWidth="1"/>
    <col min="4" max="4" width="10.28515625" style="1" customWidth="1"/>
    <col min="5" max="5" width="9.140625" style="1" customWidth="1"/>
    <col min="6" max="6" width="10.7109375" style="1" customWidth="1"/>
    <col min="7" max="256" width="9.140625" style="1" customWidth="1"/>
    <col min="257" max="16384" width="11.42578125" style="1"/>
  </cols>
  <sheetData>
    <row r="1" spans="1:8" ht="15" customHeight="1" x14ac:dyDescent="0.2">
      <c r="A1" s="133" t="s">
        <v>1236</v>
      </c>
      <c r="B1" s="185"/>
    </row>
    <row r="2" spans="1:8" x14ac:dyDescent="0.2">
      <c r="A2" s="185"/>
      <c r="B2" s="185"/>
    </row>
    <row r="3" spans="1:8" ht="9.75" customHeight="1" x14ac:dyDescent="0.2">
      <c r="C3" s="2"/>
    </row>
    <row r="4" spans="1:8" ht="9.75" customHeight="1" x14ac:dyDescent="0.2">
      <c r="C4" s="2"/>
    </row>
    <row r="5" spans="1:8" ht="9.75" customHeight="1" x14ac:dyDescent="0.2">
      <c r="C5" s="2"/>
    </row>
    <row r="6" spans="1:8" ht="80.25" customHeight="1" x14ac:dyDescent="0.2">
      <c r="A6" s="188" t="s">
        <v>1237</v>
      </c>
      <c r="B6" s="188"/>
      <c r="C6" s="188"/>
    </row>
    <row r="7" spans="1:8" ht="13.5" customHeight="1" x14ac:dyDescent="0.2">
      <c r="H7" s="2"/>
    </row>
    <row r="8" spans="1:8" ht="15.75" customHeight="1" x14ac:dyDescent="0.2">
      <c r="A8" s="3"/>
      <c r="B8" s="26" t="s">
        <v>1248</v>
      </c>
      <c r="C8" s="26" t="s">
        <v>1249</v>
      </c>
    </row>
    <row r="9" spans="1:8" ht="72" customHeight="1" x14ac:dyDescent="0.2">
      <c r="A9" s="4" t="s">
        <v>1238</v>
      </c>
      <c r="B9" s="86" t="s">
        <v>1250</v>
      </c>
      <c r="C9" s="86" t="s">
        <v>1251</v>
      </c>
    </row>
    <row r="10" spans="1:8" ht="87.75" customHeight="1" x14ac:dyDescent="0.2">
      <c r="A10" s="58" t="s">
        <v>1239</v>
      </c>
      <c r="B10" s="86" t="s">
        <v>1252</v>
      </c>
      <c r="C10" s="86" t="s">
        <v>1253</v>
      </c>
    </row>
    <row r="11" spans="1:8" ht="80.25" customHeight="1" x14ac:dyDescent="0.2">
      <c r="A11" s="59" t="s">
        <v>1240</v>
      </c>
      <c r="B11" s="192" t="s">
        <v>1254</v>
      </c>
      <c r="C11" s="193"/>
    </row>
    <row r="12" spans="1:8" ht="57.6" customHeight="1" x14ac:dyDescent="0.2">
      <c r="A12" s="59" t="s">
        <v>1241</v>
      </c>
      <c r="B12" s="194" t="s">
        <v>1255</v>
      </c>
      <c r="C12" s="195"/>
    </row>
    <row r="13" spans="1:8" ht="62.25" customHeight="1" x14ac:dyDescent="0.2">
      <c r="A13" s="4" t="s">
        <v>1242</v>
      </c>
      <c r="B13" s="186" t="s">
        <v>1256</v>
      </c>
      <c r="C13" s="191"/>
    </row>
    <row r="14" spans="1:8" ht="75" customHeight="1" x14ac:dyDescent="0.2">
      <c r="A14" s="4" t="s">
        <v>1243</v>
      </c>
      <c r="B14" s="186" t="s">
        <v>1257</v>
      </c>
      <c r="C14" s="191"/>
    </row>
    <row r="15" spans="1:8" ht="61.15" customHeight="1" x14ac:dyDescent="0.2">
      <c r="A15" s="4" t="s">
        <v>1244</v>
      </c>
      <c r="B15" s="186" t="s">
        <v>1258</v>
      </c>
      <c r="C15" s="191"/>
    </row>
    <row r="16" spans="1:8" ht="61.15" customHeight="1" x14ac:dyDescent="0.2">
      <c r="A16" s="4" t="s">
        <v>1245</v>
      </c>
      <c r="B16" s="189" t="s">
        <v>1259</v>
      </c>
      <c r="C16" s="190"/>
    </row>
    <row r="17" spans="1:3" ht="101.45" customHeight="1" x14ac:dyDescent="0.2">
      <c r="A17" s="4" t="s">
        <v>1246</v>
      </c>
      <c r="B17" s="186" t="s">
        <v>1260</v>
      </c>
      <c r="C17" s="187"/>
    </row>
    <row r="18" spans="1:3" ht="98.25" customHeight="1" x14ac:dyDescent="0.2">
      <c r="A18" s="4" t="s">
        <v>1247</v>
      </c>
      <c r="B18" s="186" t="s">
        <v>1261</v>
      </c>
      <c r="C18" s="187"/>
    </row>
  </sheetData>
  <sheetProtection algorithmName="SHA-512" hashValue="c3mLdMJHksznTBPUg4LdFPLfR/zb6o9h/7UE7QSOsIrbdZ2fokOrHq5k+NGgBywDgUIgqDOelQABCgUJ/fhzmQ==" saltValue="b1EOzhP3C1kIVpBmx2SrBw==" spinCount="100000" sheet="1" selectLockedCells="1"/>
  <mergeCells count="10">
    <mergeCell ref="A1:B2"/>
    <mergeCell ref="B18:C18"/>
    <mergeCell ref="B17:C17"/>
    <mergeCell ref="A6:C6"/>
    <mergeCell ref="B16:C16"/>
    <mergeCell ref="B13:C13"/>
    <mergeCell ref="B14:C14"/>
    <mergeCell ref="B15:C15"/>
    <mergeCell ref="B11:C11"/>
    <mergeCell ref="B12:C12"/>
  </mergeCells>
  <phoneticPr fontId="0" type="noConversion"/>
  <pageMargins left="0.59055118110236227" right="3.937007874015748E-2" top="0.39370078740157483" bottom="0.39370078740157483" header="0.11811023622047245" footer="0.11811023622047245"/>
  <pageSetup scale="98" orientation="portrait" r:id="rId1"/>
  <headerFooter>
    <oddFooter>&amp;L&amp;"Arial,Standard"&amp;7&amp;F</oddFooter>
  </headerFooter>
  <rowBreaks count="1" manualBreakCount="1">
    <brk id="16" max="2"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16</vt:i4>
      </vt:variant>
    </vt:vector>
  </HeadingPairs>
  <TitlesOfParts>
    <vt:vector size="20" baseType="lpstr">
      <vt:lpstr>Application</vt:lpstr>
      <vt:lpstr>Datenquelle</vt:lpstr>
      <vt:lpstr>Surgical Listing</vt:lpstr>
      <vt:lpstr>Guidelines</vt:lpstr>
      <vt:lpstr>Art_der_OP_BET_Ablatio</vt:lpstr>
      <vt:lpstr>Application!Druckbereich</vt:lpstr>
      <vt:lpstr>Guidelines!Druckbereich</vt:lpstr>
      <vt:lpstr>Application!Drucktitel</vt:lpstr>
      <vt:lpstr>Guidelines!Drucktitel</vt:lpstr>
      <vt:lpstr>'Surgical Listing'!Drucktitel</vt:lpstr>
      <vt:lpstr>Einzelnachweisverfahren</vt:lpstr>
      <vt:lpstr>Klinikum_mit_Ortsangabe</vt:lpstr>
      <vt:lpstr>KlinikumVerkettet4</vt:lpstr>
      <vt:lpstr>Leer</vt:lpstr>
      <vt:lpstr>OP_Datum</vt:lpstr>
      <vt:lpstr>Plausibilität_Begründung</vt:lpstr>
      <vt:lpstr>Prüfung_Vollständigkeit</vt:lpstr>
      <vt:lpstr>RegNr</vt:lpstr>
      <vt:lpstr>Vereinfachtes_Verfahren</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Christian Odenwald</cp:lastModifiedBy>
  <cp:lastPrinted>2023-03-24T14:08:27Z</cp:lastPrinted>
  <dcterms:created xsi:type="dcterms:W3CDTF">2013-07-05T05:47:45Z</dcterms:created>
  <dcterms:modified xsi:type="dcterms:W3CDTF">2023-11-28T08:56:17Z</dcterms:modified>
</cp:coreProperties>
</file>